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675" windowWidth="38430" windowHeight="46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SOPS!$A$10:$L$293</definedName>
    <definedName name="_xlnm.Print_Area" localSheetId="0">SOPS!$B$1:$L$291</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L138" i="1" l="1"/>
  <c r="J138" i="1"/>
  <c r="L286" i="1" l="1"/>
  <c r="J286" i="1"/>
  <c r="L282" i="1"/>
  <c r="J282" i="1"/>
  <c r="L278" i="1"/>
  <c r="J278" i="1"/>
  <c r="L274" i="1"/>
  <c r="J274" i="1"/>
  <c r="L270" i="1"/>
  <c r="J270" i="1"/>
  <c r="L266" i="1"/>
  <c r="J266" i="1"/>
  <c r="L262" i="1"/>
  <c r="J262" i="1"/>
  <c r="L258" i="1"/>
  <c r="J258" i="1"/>
  <c r="J291" i="1" s="1"/>
  <c r="L250" i="1"/>
  <c r="J250" i="1"/>
  <c r="L246" i="1"/>
  <c r="J246" i="1"/>
  <c r="L242" i="1"/>
  <c r="J242" i="1"/>
  <c r="L238" i="1"/>
  <c r="J238" i="1"/>
  <c r="J255" i="1" s="1"/>
  <c r="L230" i="1"/>
  <c r="J230" i="1"/>
  <c r="L226" i="1"/>
  <c r="J226" i="1"/>
  <c r="L222" i="1"/>
  <c r="J222" i="1"/>
  <c r="L218" i="1"/>
  <c r="J218" i="1"/>
  <c r="L214" i="1"/>
  <c r="J214" i="1"/>
  <c r="L210" i="1"/>
  <c r="J210" i="1"/>
  <c r="J235" i="1" s="1"/>
  <c r="L202" i="1"/>
  <c r="J202" i="1"/>
  <c r="L198" i="1"/>
  <c r="J198" i="1"/>
  <c r="L194" i="1"/>
  <c r="J194" i="1"/>
  <c r="L190" i="1"/>
  <c r="J190" i="1"/>
  <c r="J207" i="1" s="1"/>
  <c r="L182" i="1"/>
  <c r="J182" i="1"/>
  <c r="L178" i="1"/>
  <c r="J178" i="1"/>
  <c r="J187" i="1" s="1"/>
  <c r="J175" i="1"/>
  <c r="L170" i="1"/>
  <c r="J170" i="1"/>
  <c r="L166" i="1"/>
  <c r="J166" i="1"/>
  <c r="L162" i="1"/>
  <c r="J162" i="1"/>
  <c r="L158" i="1"/>
  <c r="J158" i="1"/>
  <c r="L154" i="1"/>
  <c r="J154" i="1"/>
  <c r="L150" i="1"/>
  <c r="J150" i="1"/>
  <c r="L146" i="1"/>
  <c r="J146" i="1"/>
  <c r="L142" i="1"/>
  <c r="J142" i="1"/>
  <c r="L130" i="1"/>
  <c r="J130" i="1"/>
  <c r="L122" i="1"/>
  <c r="J122" i="1"/>
  <c r="L118" i="1"/>
  <c r="J118" i="1"/>
  <c r="L114" i="1"/>
  <c r="J114" i="1"/>
  <c r="L110" i="1"/>
  <c r="J110" i="1"/>
  <c r="L106" i="1"/>
  <c r="J106" i="1"/>
  <c r="L102" i="1"/>
  <c r="J102" i="1"/>
  <c r="L98" i="1"/>
  <c r="J98" i="1"/>
  <c r="J127" i="1" s="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J95" i="1" s="1"/>
  <c r="L26" i="1"/>
  <c r="J26" i="1"/>
  <c r="L22" i="1"/>
  <c r="J22" i="1"/>
  <c r="L18" i="1"/>
  <c r="J18" i="1"/>
  <c r="J31" i="1" s="1"/>
  <c r="L14" i="1"/>
  <c r="J14" i="1"/>
  <c r="L127" i="1" l="1"/>
  <c r="L291" i="1"/>
  <c r="L95" i="1"/>
  <c r="L207" i="1"/>
  <c r="L187" i="1"/>
  <c r="L235" i="1"/>
  <c r="L175" i="1"/>
  <c r="L255" i="1"/>
  <c r="L31"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<sst xmlns="http://schemas.openxmlformats.org/spreadsheetml/2006/main" count="777" uniqueCount="329">
  <si>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</si>
  <si>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</si>
  <si>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</si>
  <si>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</si>
  <si>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</si>
  <si>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</si>
  <si>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</si>
  <si>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</si>
  <si>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</si>
  <si>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</si>
  <si>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</si>
  <si>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</si>
  <si>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</si>
  <si>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</si>
  <si>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</si>
  <si>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</si>
  <si>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</si>
  <si>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</si>
  <si>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</si>
  <si>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</si>
  <si>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</si>
  <si>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</si>
  <si>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</si>
  <si>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</si>
  <si>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</si>
  <si>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</si>
  <si>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</si>
  <si>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</si>
  <si>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</si>
  <si>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</si>
  <si>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</si>
  <si>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</si>
  <si>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</si>
  <si>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</si>
  <si>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</si>
  <si>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</si>
  <si>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</si>
  <si>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</si>
  <si>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</si>
  <si>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</si>
  <si>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</si>
  <si>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</si>
  <si>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</si>
  <si>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</si>
  <si>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</si>
  <si>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</si>
  <si>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</si>
  <si>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</si>
  <si>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</si>
  <si>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</si>
  <si>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</si>
  <si>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</si>
  <si>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</si>
  <si>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</si>
  <si>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</si>
  <si>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</si>
  <si>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</si>
  <si>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</si>
  <si>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</si>
  <si>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</si>
  <si>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</si>
  <si>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</si>
  <si>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</si>
  <si>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</si>
  <si>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</si>
  <si>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</si>
  <si>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</si>
  <si>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</si>
  <si>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</si>
  <si>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</si>
  <si>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</si>
  <si>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</si>
  <si>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</si>
  <si>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</si>
  <si>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</si>
  <si>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</si>
  <si>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</si>
  <si>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</si>
  <si>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</si>
  <si>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</si>
  <si>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</si>
  <si>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</si>
  <si>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</si>
  <si>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</si>
  <si>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</si>
  <si>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</si>
  <si>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</si>
  <si>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</si>
  <si>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</si>
  <si>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</si>
  <si>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</si>
  <si>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</si>
  <si>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</si>
  <si>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</si>
  <si>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</si>
  <si>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</si>
  <si>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</si>
  <si>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</si>
  <si>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</si>
  <si>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</si>
  <si>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</si>
  <si>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</si>
  <si>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</si>
  <si>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</si>
  <si>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</si>
  <si>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</si>
  <si>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</si>
  <si>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</si>
  <si>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</si>
  <si>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</si>
  <si>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</si>
  <si>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10-11-01</t>
  </si>
  <si>
    <t>Výh. Skály - Praha Vysočany, železniční spodek</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</si>
  <si>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</si>
  <si>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</si>
  <si>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</si>
  <si>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</si>
  <si>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</si>
  <si>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</si>
  <si>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</si>
  <si>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</si>
  <si>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</si>
  <si>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</si>
  <si>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</si>
  <si>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108,4*2,5</t>
  </si>
  <si>
    <t>Technická specifikace položky odpovídá příslušné cenové soustavě</t>
  </si>
  <si>
    <t>R015111a</t>
  </si>
  <si>
    <t>R 201</t>
  </si>
  <si>
    <t>POPLATKY ZA LIKVIDACŮ ODPADŮ NEKONTAMINOVANÝCH - 17 05 04  VYTĚŽENÉ ZEMINY A HORNINY -  I. TŘÍDA - TĚŽITELNOSTI, k rekultivaci</t>
  </si>
  <si>
    <t>1: 67424,66*0,29*1,8</t>
  </si>
  <si>
    <t>R015111b</t>
  </si>
  <si>
    <t>POPLATKY ZA LIKVIDACŮ ODPADŮ NEKONTAMINOVANÝCH - 17 05 04  VYTĚŽENÉ ZEMINY A HORNINY -  I. TŘÍDA - TĚŽITELNOSTI, znešištěné, na skládku odpadů</t>
  </si>
  <si>
    <t>1: 67424,66*0,7*1,8+1057,5*2</t>
  </si>
  <si>
    <t>015160</t>
  </si>
  <si>
    <t>OTSKP-SPK+ŽS 2018</t>
  </si>
  <si>
    <t>POPLATKY ZA LIKVIDACŮ ODPADŮ NEKONTAMINOVANÝCH - 02 01 03  SMÝCENÉ STROMY A KEŘE</t>
  </si>
  <si>
    <t>1: (8450/100+2458/10+30/3)*0,7</t>
  </si>
  <si>
    <t>10</t>
  </si>
  <si>
    <t>18110</t>
  </si>
  <si>
    <t>ÚPRAVA PLÁNĚ SE ZHUTNĚNÍM V HORNINĚ TŘ. I</t>
  </si>
  <si>
    <t>M2</t>
  </si>
  <si>
    <t>1: Viz. pril. výkazu výměr.;73025,3</t>
  </si>
  <si>
    <t>18130</t>
  </si>
  <si>
    <t>ÚPRAVA PLÁNĚ BEZ ZHUTNĚNÍ</t>
  </si>
  <si>
    <t>1: viz. pril. výkazu výměr ; 8712</t>
  </si>
  <si>
    <t>171103</t>
  </si>
  <si>
    <t>ULOŽENÍ SYPANINY DO NÁSYPŮ SE ZHUTNĚNÍM DO 100% PS</t>
  </si>
  <si>
    <t>M3</t>
  </si>
  <si>
    <t>1: viz. pril. výkazu výměr ; 826</t>
  </si>
  <si>
    <t>123738</t>
  </si>
  <si>
    <t>ODKOP PRO SPOD STAVBU SILNIC A ŽELEZNIC TŘ. I, ODVOZ DO 20KM</t>
  </si>
  <si>
    <t>1: viz. pril. výkazu výměr, odkopávky tř.3; 70677,1</t>
  </si>
  <si>
    <t>18242</t>
  </si>
  <si>
    <t>ZALOŽENÍ TRÁVNÍKU HYDROOSEVEM NA ORNICI</t>
  </si>
  <si>
    <t>1: Zedˇ- měřeno z přílohy SO101101_10 z příčných řezů po 10 m, rezerva 15%;_x000D_
10  * 1,15 * (13,7+4,3+2,8+2,1+3,3+4,3+3,4+2,9) _x000D_
2: žel. spodek; 1592,5</t>
  </si>
  <si>
    <t>18221</t>
  </si>
  <si>
    <t>ROZPROSTŘENÍ ORNICE VE SVAHU V TL DO 0,10M</t>
  </si>
  <si>
    <t>1: viz. pril. výkazu výměr; 1592,5</t>
  </si>
  <si>
    <t>17120</t>
  </si>
  <si>
    <t>ULOŽENÍ SYPANINY DO NÁSYPŮ A NA SKLÁDKY BEZ ZHUTNĚNÍ</t>
  </si>
  <si>
    <t>1: 70677,1+210+902,4+60,8+1057,5</t>
  </si>
  <si>
    <t>125738</t>
  </si>
  <si>
    <t>VYKOPÁVKY ZE ZEMNÍKŮ A SKLÁDEK TŘ. I, ODVOZ DO 20KM</t>
  </si>
  <si>
    <t>1: 826+1592,5*0,1+1661,52</t>
  </si>
  <si>
    <t>132738</t>
  </si>
  <si>
    <t>HLOUBENÍ RÝH ŠÍŘ DO 2M PAŽ I NEPAŽ TŘ. I, ODVOZ DO 20KM</t>
  </si>
  <si>
    <t>1: 210+902,4+60,8</t>
  </si>
  <si>
    <t>123838</t>
  </si>
  <si>
    <t>ODKOP PRO SPOD STAVBU SILNIC A ŽELEZNIC TŘ. II, ODVOZ DO 20KM</t>
  </si>
  <si>
    <t>1: viz. pril. výkazu výměr, odkopávky tř.5-6; 1057,5</t>
  </si>
  <si>
    <t>18220</t>
  </si>
  <si>
    <t>ROZPROSTŘENÍ ORNICE VE SVAHU</t>
  </si>
  <si>
    <t xml:space="preserve">1: (Ohumusování v tloušťce 300 mm nebo 150 mm)_x000D_
"Měřeno z přílohy SO101101_10 z příčných řezů po 10 m, rezerva 15%;_x000D_
0,150 * 10  * 1,15 * (13,7+13,5+13,5+13,1+13,5+13,5+13,2+12,7+13,3+12,5+15,4+15,0+4,3+2,8+2,1+3,3+4,3+3,4+2,9)_x000D_
_x000D_
2: 0,300  * 10  * 1,15 * (12,7+13,2+13,0+12,4+14,3+14,6+14,9+15,4+15,7+14,6+14,3+14,2+13,7+13,5+12,4+12,3+11,9+11,7+11,8+11,4+11,0+10,8+9,9+9,7+10,0+10,1+10,2+10,3+10,4+10,3+10,0+7,9)_x000D_
</t>
  </si>
  <si>
    <t>18245</t>
  </si>
  <si>
    <t>ZALOŽENÍ TRÁVNÍKU ZATRAVŇOVACÍ TEXTILIÍ (ROHOŽÍ)</t>
  </si>
  <si>
    <t>1: (Povrch ohumusování s biodegradovatelnou rohoží)_x000D_
2: Zeď - "Měřeno z přílohy SO101101_10 z příčných řezů po 10 m, rezerva 15%;_x000D_
10  * 1,15 * (13,5+13,5+13,1+13,5+13,5+13,2+12,7+13,3+12,5+15,4+15,0+12,7+13,2+13,0+12,4+14,3+14,6+14,9+15,4+15,7+14,6+14,3+14,2+13,7+13,5+12,4+12,3+11,9+11,7+11,8+11,4+11,0+10,8+9,9+9,7+10,0+10,1+10,2+10,3+10,4+10,3+10,0+7,9)_x000D_
_x000D_
3: žel. spodek; 11865</t>
  </si>
  <si>
    <t>111204</t>
  </si>
  <si>
    <t>ODSTRANĚNÍ KŘOVIN S ODVOZEM DO 5KM</t>
  </si>
  <si>
    <t>1: VIZ. B03.04.; 8450</t>
  </si>
  <si>
    <t>112014</t>
  </si>
  <si>
    <t>KÁCENÍ STROMŮ D KMENE DO 0,5M S ODSTRANĚNÍM PAŘEZŮ, ODVOZ DO 5KM</t>
  </si>
  <si>
    <t>KUS</t>
  </si>
  <si>
    <t>1: VIZ. B03.04.; 2458</t>
  </si>
  <si>
    <t>112024</t>
  </si>
  <si>
    <t>KÁCENÍ STROMŮ D KMENE DO 0,9M S ODSTRANĚNÍM PAŘEZŮ, ODVOZ DO 5KM</t>
  </si>
  <si>
    <t>1: VIZ. B03.04.; 30</t>
  </si>
  <si>
    <t>18</t>
  </si>
  <si>
    <t>Vegetační ochrana</t>
  </si>
  <si>
    <t>184A2</t>
  </si>
  <si>
    <t>VYSAZOVÁNÍ KEŘŮ LISTNATÝCH BEZ BALU VČETNĚ VÝKOPU JAMKY</t>
  </si>
  <si>
    <t>1: VIZ. B03.04.; 400</t>
  </si>
  <si>
    <t>184B14</t>
  </si>
  <si>
    <t>VYSAZOVÁNÍ STROMŮ LISTNATÝCH S BALEM OBVOD KMENE DO 14CM, PODCHOZÍ VÝŠ MIN 2,2M</t>
  </si>
  <si>
    <t>18351</t>
  </si>
  <si>
    <t>CHEMICKÉ ODPLEVELENÍ</t>
  </si>
  <si>
    <t>1: 3x chemické odplevelení, 400 stromů 1m2 a 400keřů 0,5m2,; _x000D_
(400+200)*3</t>
  </si>
  <si>
    <t>18461</t>
  </si>
  <si>
    <t>MULČOVÁNÍ</t>
  </si>
  <si>
    <t>1: 400 stromů 1m2 a 400keřů 0,5m2; _x000D_
400+200</t>
  </si>
  <si>
    <t>18471</t>
  </si>
  <si>
    <t>OŠETŘENÍ DŘEVIN VE SKUPINÁCH</t>
  </si>
  <si>
    <t>1: vztahuje se pro plochu keřů 200m2, 5 let; 200*5</t>
  </si>
  <si>
    <t>18472</t>
  </si>
  <si>
    <t>OŠETŘENÍ DŘEVIN SOLITERNÍCH</t>
  </si>
  <si>
    <t>1: 2000ks (5 let ošetřování);400*5</t>
  </si>
  <si>
    <t>18600</t>
  </si>
  <si>
    <t>ZALÉVÁNÍ VODOU</t>
  </si>
  <si>
    <t>1: 400ks stromů, 400ks keřů , 50l na alejový strom, 5 litru na keř, dohromady 5x;_x000D_
(400*50+400*5)*5/1000</t>
  </si>
  <si>
    <t>20</t>
  </si>
  <si>
    <t>Základy</t>
  </si>
  <si>
    <t>21263</t>
  </si>
  <si>
    <t>TRATIVODY KOMPLET Z TRUB Z PLAST HMOT DN DO 150MM</t>
  </si>
  <si>
    <t>M</t>
  </si>
  <si>
    <t xml:space="preserve">1: Trativod DN 150 plast do pískového lože;2249_x000D_
2: Trativod DN 150 plast do betonu;199_x000D_
3: Trativod DN 150 nad kanalizací;318_x000D_
</t>
  </si>
  <si>
    <t>21361</t>
  </si>
  <si>
    <t>DRENÁŽNÍ VRSTVY Z GEOTEXTILIE</t>
  </si>
  <si>
    <t>1: obalení rýhy; 8700,9</t>
  </si>
  <si>
    <t>21152</t>
  </si>
  <si>
    <t>SANAČNÍ ŽEBRA Z KAMENIVA DRCENÉHO</t>
  </si>
  <si>
    <t>1: vsakovací žebro; 210</t>
  </si>
  <si>
    <t>21197</t>
  </si>
  <si>
    <t>OPLÁŠTĚNÍ ODVODŇOVACÍCH ŽEBER Z GEOTEXTILIE</t>
  </si>
  <si>
    <t>1: 50*3*3*1,4*1,3</t>
  </si>
  <si>
    <t>21461</t>
  </si>
  <si>
    <t>SEPARAČNÍ GEOTEXTILIE</t>
  </si>
  <si>
    <t xml:space="preserve">1: (Separačně-filtrační geotextilie na rubu gabionů),Měřeno z přílohy SO101101_10 z příčných řezů po 10 m, rezerva 15%:_x000D_
1 stupeň;1,15 * 2,5  * 20_x000D_
_x000D_
2: 2 stupně; 1,15 * 4,0  * 30 </t>
  </si>
  <si>
    <t>261413</t>
  </si>
  <si>
    <t>VRTY PRO KOTVENÍ A INJEKTÁŽ TŘ IV NA POVRCHU D DO 25MM</t>
  </si>
  <si>
    <t xml:space="preserve">1: (Vrty do křemence pro kotevní tyče pro kotvení sítě chránící povrch křemenců.), Odhad z pohledové plochy dle očekávaného rozsahu křemence dle přílohy SO101101_11 s rezervou 50% s ohledem na omezený rozsah geologické prozkoumanosti lokality, hl. vrtů 1,5 m a rastr 2x2 m;_x000D_
1,50 * 10  * (13,5+13,5+13,1+13,5+13,5+13,2+12,7+13,3+12,5+15,4+15,0)  / 2  / 2  * 1,5 </t>
  </si>
  <si>
    <t>26152</t>
  </si>
  <si>
    <t>VRTY PRO KOTVENÍ, INJEKTÁŽ A MIKROPILOTY NA POVRCHU TŘ. V D DO 100MM</t>
  </si>
  <si>
    <t>1: vrty do L prefabrikátů; 4*0,2</t>
  </si>
  <si>
    <t>285361</t>
  </si>
  <si>
    <t>KOTVENÍ NA POVRCHU Z BETONÁŘSKÉ VÝZTUŽE DL. DO 3M</t>
  </si>
  <si>
    <t xml:space="preserve">1: (Kotvení sítí chránících povrch křemenců CKT tyčemi.),Odhad z pohledové plochy dle očekávaného rozsahu křemence dle přílohy SO101101_11 s rezervou 50% s ohledem na omezený rozsah geologické prozkoumanosti lokality, rastr 2x2 m;_x000D_
1,50 * 10  * (13,5+13,5+13,1+13,5+13,5+13,2+12,7+13,3+12,5+15,4+15,0)  / 2  / 2 </t>
  </si>
  <si>
    <t>28994</t>
  </si>
  <si>
    <t>OPLÁŠTĚNÍ (ZPEVNĚNÍ) Z OCELOVÝCH SÍTÍ (A MŘÍŽOVIN)</t>
  </si>
  <si>
    <t xml:space="preserve">1: (Ochrana povrchu křemenců ocelovou sítí dle specifikace.),Odhad pohledové plochy dle očekávaného rozsahu křemence dle přílohy SO101101_11 s rezervou 50% s ohledem na omezený rozsah geologické prozkoumanosti lokality;_x000D_
1,50 * 10  * (13,5+13,5+13,1+13,5+13,5+13,2+12,7+13,3+12,5+15,4+15,0) </t>
  </si>
  <si>
    <t>30</t>
  </si>
  <si>
    <t>Svislé konstrukce</t>
  </si>
  <si>
    <t>3272A7</t>
  </si>
  <si>
    <t>ZDI OPĚR, ZÁRUB, NÁBŘEŽ Z GABIONŮ RUČNĚ ROVNANÝCH, DRÁT O4,0MM, POVRCHOVÁ ÚPRAVA Zn + Al</t>
  </si>
  <si>
    <t>1: 1*1*50*1,1+1*1*30*1,1_x000D_
2: spodek 0,5x0,5x0,5; 13,8_x000D_
3: spodek 1x1x*127; 127</t>
  </si>
  <si>
    <t>327125</t>
  </si>
  <si>
    <t>ZDI OPĚR, ZÁRUB, NÁBŘEŽ Z DÍLCŮ ŽELEZOBETON DO C30/37</t>
  </si>
  <si>
    <t>40</t>
  </si>
  <si>
    <t>Vodorovné konstrukce</t>
  </si>
  <si>
    <t>458523</t>
  </si>
  <si>
    <t>VÝPLŇ ZA OPĚRAMI A ZDMI Z KAMENIVA DRCENÉHO, INDEX ZHUTNĚNÍ ID DO 0,9</t>
  </si>
  <si>
    <t>1: Měřeno z přílohy SO101101_10 z příčných řezů po 10 m, rezerva 15%;_x000D_
1,15 * 10  * (0,7+5,8+5,0+4,4+3,4) _x000D_
2: spodek za gabionem; 65,9</t>
  </si>
  <si>
    <t>465512</t>
  </si>
  <si>
    <t>DLAŽBY Z LOMOVÉHO KAMENE NA MC</t>
  </si>
  <si>
    <t>1: 34*0,25</t>
  </si>
  <si>
    <t>451314</t>
  </si>
  <si>
    <t>PODKLADNÍ A VÝPLŇOVÉ VRSTVY Z PROSTÉHO BETONU C25/30</t>
  </si>
  <si>
    <t>1: 34*0,15</t>
  </si>
  <si>
    <t>451523</t>
  </si>
  <si>
    <t>VÝPLŇ VRSTVY Z KAMENIVA DRCENÉHO, INDEX ZHUTNĚNÍ ID DO 0,9</t>
  </si>
  <si>
    <t>1: (Hutněný podklad pro založení gabionů.),Měřeno z přílohy SO101101_10 z příčných řezů po 10 m, rezerva 15%;_x000D_
1,15 * 0,9  * 50</t>
  </si>
  <si>
    <t>50</t>
  </si>
  <si>
    <t>Komunikace</t>
  </si>
  <si>
    <t>501101</t>
  </si>
  <si>
    <t>ZŘÍZENÍ KONSTRUKČNÍ VRSTVY TĚLESA ŽELEZNIČNÍHO SPODKU ZE ŠTĚRKODRTI NOVÉ</t>
  </si>
  <si>
    <t>1: viz. pril. výkazu výměr; 9726,9_x000D_
2: Hutněný zásyp ze ŠD ZKPP; 107,1</t>
  </si>
  <si>
    <t>501430</t>
  </si>
  <si>
    <t>ZŘÍZENÍ KONSTRUKČNÍ VRSTVY TĚLESA ŽELEZNIČNÍHO SPODKU ZE ZEMINY ZLEPŠENÉ (STABILIZOVANÉ) - VÁPNO-CEMENTEM</t>
  </si>
  <si>
    <t>1: viz.výkaz výměr; 27358,5</t>
  </si>
  <si>
    <t>502944</t>
  </si>
  <si>
    <t>ZŘÍZENÍ KONSTRUKČNÍ VRSTVY TĚLESA ŽELEZNIČNÍHO SPODKU Z GEOSÍTĚ</t>
  </si>
  <si>
    <t>1: výztužná geotextílie ;2257,8</t>
  </si>
  <si>
    <t>501102</t>
  </si>
  <si>
    <t>ZŘÍZENÍ KONSTRUKČNÍ VRSTVY TĚLESA ŽELEZNIČNÍHO SPODKU ZE ŠTĚRKODRTI RECYKLOVANÉ</t>
  </si>
  <si>
    <t>1: viz. pril. výkazu výměr; 12986,3</t>
  </si>
  <si>
    <t>501490</t>
  </si>
  <si>
    <t>ZŘÍZENÍ KONSTRUKČNÍ VRSTVY TĚLESA ŽELEZNIČNÍHO SPODKU ZE ZEMINY ZLEPŠENÉ (STABILIZOVANÉ) JINAK - cementem z centra</t>
  </si>
  <si>
    <t>1: viz. výkaz výměr; 713,9</t>
  </si>
  <si>
    <t>502941</t>
  </si>
  <si>
    <t>ZŘÍZENÍ KONSTRUKČNÍ VRSTVY TĚLESA ŽELEZNIČNÍHO SPODKU Z GEOTEXTILIE</t>
  </si>
  <si>
    <t>1: separační geotextílie; 1619,5</t>
  </si>
  <si>
    <t>80</t>
  </si>
  <si>
    <t>Trubní vedení</t>
  </si>
  <si>
    <t>894846</t>
  </si>
  <si>
    <t>ŠACHTY KANALIZAČNÍ PLASTOVÉ D 400MM</t>
  </si>
  <si>
    <t>1: Viz. pril. výkazu výměr; 73</t>
  </si>
  <si>
    <t>89721</t>
  </si>
  <si>
    <t>VPUSŤ KANALIZAČNÍ HORSKÁ KOMPLETNÍ MONOLITICKÁ BETONOVÁ</t>
  </si>
  <si>
    <t>87445</t>
  </si>
  <si>
    <t>POTRUBÍ Z TRUB PLASTOVÝCH ODPADNÍCH DN DO 300MM</t>
  </si>
  <si>
    <t>87434</t>
  </si>
  <si>
    <t>POTRUBÍ Z TRUB PLASTOVÝCH ODPADNÍCH DN DO 200MM</t>
  </si>
  <si>
    <t>90</t>
  </si>
  <si>
    <t>Ostatní konstrukce a práce</t>
  </si>
  <si>
    <t>935222</t>
  </si>
  <si>
    <t>PŘÍKOPOVÉ ŽLABY Z BETON TVÁRNIC ŠÍŘ DO 900MM DO BETONU TL 100MM</t>
  </si>
  <si>
    <t>1: TZZ 4; 1028</t>
  </si>
  <si>
    <t>966168</t>
  </si>
  <si>
    <t>BOURÁNÍ KONSTRUKCÍ ZE ŽELEZOBETONU S ODVOZEM DO 20KM</t>
  </si>
  <si>
    <t>1: viz. pril. výkazu výměr; 108,4</t>
  </si>
  <si>
    <t>9113A1</t>
  </si>
  <si>
    <t>SVODIDLO OCEL SILNIČ JEDNOSTR, ÚROVEŇ ZADRŽ N1, N2 - DODÁVKA A MONTÁŽ</t>
  </si>
  <si>
    <t>1: viz. pril. výkazu výměr; 160</t>
  </si>
  <si>
    <t>935902</t>
  </si>
  <si>
    <t>ŽLABY A RIGOLY Z PŘÍKOPOVÝCH ŽLABŮ (VČETNĚ POKLOPŮ A MŘÍŽÍ) "J" VELKÉ</t>
  </si>
  <si>
    <t>1: ŽLAB VELKÉ J_x000D_
; 1024</t>
  </si>
  <si>
    <t>935903</t>
  </si>
  <si>
    <t>ŽLABY A RIGOLY Z PŘÍKOPOVÝCH ŽLABŮ (VČETNĚ POKLOPŮ A MŘÍŽÍ) UCB 0</t>
  </si>
  <si>
    <t>1: ŽLAB UCB0_x000D_
; 351,5</t>
  </si>
  <si>
    <t>935906</t>
  </si>
  <si>
    <t>ŽLABY A RIGOLY Z PŘÍKOPOVÝCH ŽLABŮ (VČETNĚ POKLOPŮ A MŘÍŽÍ) UCH 1</t>
  </si>
  <si>
    <t>1: viz. výkaz výměr; 480</t>
  </si>
  <si>
    <t>93641</t>
  </si>
  <si>
    <t>LAPAČ SPLAVENIN</t>
  </si>
  <si>
    <t>935432</t>
  </si>
  <si>
    <t>ŽLABY A RIGOLY Z BETONOVÝCH ŽLABOVEK ŠÍŘKY DO 1200 MM DO BETONU</t>
  </si>
  <si>
    <t>1: TZZ3; 1484</t>
  </si>
  <si>
    <t>Celkem za 015</t>
  </si>
  <si>
    <t>Celkem za 10</t>
  </si>
  <si>
    <t>Celkem za 18</t>
  </si>
  <si>
    <t>Celkem za 20</t>
  </si>
  <si>
    <t>Celkem za 30</t>
  </si>
  <si>
    <t>Celkem za 40</t>
  </si>
  <si>
    <t>Celkem za 50</t>
  </si>
  <si>
    <t>Celkem za 80</t>
  </si>
  <si>
    <t>Celkem za 90</t>
  </si>
  <si>
    <t>SŽDC s.o.</t>
  </si>
  <si>
    <t>1: podkl. beton pod L pref+žlabyUCB0+UCH1+velkéJ+gabion1x1x1+římsa1+římsa2; 80,1+228,5+312+409,6+5,5+6,3+2,1</t>
  </si>
  <si>
    <t>272314</t>
  </si>
  <si>
    <t>ZÁKLADY Z PROSTÉHO BETONU DO C25/30</t>
  </si>
  <si>
    <r>
      <t>1: L pref.  U3 ks</t>
    </r>
    <r>
      <rPr>
        <b/>
        <sz val="8"/>
        <rFont val="Arial CE"/>
        <charset val="238"/>
      </rPr>
      <t xml:space="preserve"> </t>
    </r>
    <r>
      <rPr>
        <b/>
        <sz val="8"/>
        <color rgb="FFFF0000"/>
        <rFont val="Arial CE"/>
        <charset val="238"/>
      </rPr>
      <t>267</t>
    </r>
    <r>
      <rPr>
        <sz val="8"/>
        <rFont val="Arial CE"/>
        <charset val="238"/>
      </rPr>
      <t>; 267*0,85_x000D_
2: Řimsová zídka 1; 1,26*3_x000D_
3: Římsová zídka 2; 0,982*1</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</si>
</sst>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b/>
      <sz val="8"/>
      <name val="Arial CE"/>
      <charset val="238"/>
    </font>
    <font>
      <b/>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1" borderId="0" xfId="0" applyFont="1" applyFill="1" applyAlignment="1" applyProtection="1">
      <alignment vertical="center"/>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167"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1" fillId="11" borderId="0" xfId="0" applyFont="1" applyFill="1" applyProtection="1">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49" fontId="42" fillId="11" borderId="0" xfId="0" applyNumberFormat="1" applyFont="1" applyFill="1" applyBorder="1" applyAlignment="1" applyProtection="1">
      <alignment horizontal="center" vertical="center" wrapText="1"/>
      <protection locked="0"/>
    </xf>
    <xf numFmtId="167"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49" fontId="42" fillId="12" borderId="54"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8"/>
  <sheetViews>
    <sheetView showGridLines="0" tabSelected="1" view="pageBreakPreview" zoomScaleNormal="85" zoomScaleSheetLayoutView="100" workbookViewId="0">
      <pane ySplit="12" topLeftCell="A124" activePane="bottomLeft" state="frozen"/>
      <selection activeCell="B1" sqref="B1"/>
      <selection pane="bottomLeft" activeCell="N132" sqref="N132"/>
    </sheetView>
  </sheetViews>
  <sheetFormatPr defaultColWidth="9.140625" defaultRowHeight="11.25" x14ac:dyDescent="0.2"/>
  <cols>
    <col min="1" max="1" width="9.85546875" style="10" customWidth="1"/>
    <col min="2" max="2" width="8.5703125" style="144" customWidth="1"/>
    <col min="3" max="3" width="10.5703125" style="144" customWidth="1"/>
    <col min="4" max="4" width="13"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7" t="s">
        <v>81</v>
      </c>
      <c r="C1" s="188"/>
      <c r="D1" s="188"/>
      <c r="E1" s="188"/>
      <c r="F1" s="188"/>
      <c r="G1" s="188"/>
      <c r="H1" s="188"/>
      <c r="I1" s="92"/>
      <c r="J1" s="93"/>
      <c r="K1" s="42"/>
      <c r="L1" s="43" t="str">
        <f>D3</f>
        <v>SO 10-11-01</v>
      </c>
    </row>
    <row r="2" spans="1:15" s="13" customFormat="1" ht="57" customHeight="1" thickTop="1" thickBot="1" x14ac:dyDescent="0.3">
      <c r="B2" s="189" t="s">
        <v>10</v>
      </c>
      <c r="C2" s="190"/>
      <c r="D2" s="94"/>
      <c r="E2" s="46"/>
      <c r="F2" s="28" t="s">
        <v>107</v>
      </c>
      <c r="G2" s="44"/>
      <c r="H2" s="45"/>
      <c r="I2" s="191" t="s">
        <v>25</v>
      </c>
      <c r="J2" s="192"/>
      <c r="K2" s="193">
        <f>ROUND(SUBTOTAL(9,L13:L291),2)</f>
        <v>0</v>
      </c>
      <c r="L2" s="194"/>
    </row>
    <row r="3" spans="1:15" s="13" customFormat="1" ht="42.75" customHeight="1" thickTop="1" thickBot="1" x14ac:dyDescent="0.3">
      <c r="B3" s="95" t="s">
        <v>30</v>
      </c>
      <c r="C3" s="96"/>
      <c r="D3" s="97" t="s">
        <v>111</v>
      </c>
      <c r="E3" s="30"/>
      <c r="F3" s="29" t="s">
        <v>112</v>
      </c>
      <c r="G3" s="98"/>
      <c r="H3" s="99"/>
      <c r="I3" s="100"/>
      <c r="J3" s="101"/>
      <c r="K3" s="211"/>
      <c r="L3" s="212"/>
    </row>
    <row r="4" spans="1:15" s="13" customFormat="1" ht="18" customHeight="1" thickTop="1" x14ac:dyDescent="0.25">
      <c r="B4" s="197" t="s">
        <v>19</v>
      </c>
      <c r="C4" s="198"/>
      <c r="D4" s="199"/>
      <c r="E4" s="4" t="s">
        <v>113</v>
      </c>
      <c r="F4" s="41" t="s">
        <v>114</v>
      </c>
      <c r="G4" s="39"/>
      <c r="H4" s="40"/>
      <c r="I4" s="209" t="s">
        <v>28</v>
      </c>
      <c r="J4" s="210"/>
      <c r="K4" s="2">
        <v>824</v>
      </c>
      <c r="L4" s="3">
        <v>1231</v>
      </c>
    </row>
    <row r="5" spans="1:15" s="13" customFormat="1" ht="18" customHeight="1" x14ac:dyDescent="0.25">
      <c r="B5" s="102" t="s">
        <v>26</v>
      </c>
      <c r="C5" s="103"/>
      <c r="D5" s="103"/>
      <c r="E5" s="4" t="s">
        <v>27</v>
      </c>
      <c r="F5" s="201" t="str">
        <f>IF((E5="Stádium 2"),"  Dokumentace pro územní řízení - DUR",(IF((E5="Stádium 3"),"  Projektová dokumentace (DOS/DSP)","")))</f>
        <v xml:space="preserve">  Projektová dokumentace (DOS/DSP)</v>
      </c>
      <c r="G5" s="201"/>
      <c r="H5" s="202"/>
      <c r="I5" s="200" t="s">
        <v>20</v>
      </c>
      <c r="J5" s="199"/>
      <c r="K5" s="5" t="s">
        <v>108</v>
      </c>
      <c r="L5" s="49"/>
    </row>
    <row r="6" spans="1:15" s="13" customFormat="1" ht="18" customHeight="1" x14ac:dyDescent="0.2">
      <c r="B6" s="102" t="s">
        <v>18</v>
      </c>
      <c r="C6" s="103"/>
      <c r="D6" s="103"/>
      <c r="E6" s="151" t="s">
        <v>324</v>
      </c>
      <c r="F6" s="213"/>
      <c r="G6" s="213"/>
      <c r="H6" s="214"/>
      <c r="I6" s="200" t="s">
        <v>21</v>
      </c>
      <c r="J6" s="199"/>
      <c r="K6" s="5"/>
      <c r="L6" s="49"/>
      <c r="O6" s="53"/>
    </row>
    <row r="7" spans="1:15" s="13" customFormat="1" ht="18" customHeight="1" x14ac:dyDescent="0.2">
      <c r="B7" s="203" t="s">
        <v>22</v>
      </c>
      <c r="C7" s="186"/>
      <c r="D7" s="186"/>
      <c r="E7" s="104"/>
      <c r="F7" s="215" t="s">
        <v>17</v>
      </c>
      <c r="G7" s="216"/>
      <c r="H7" s="217"/>
      <c r="I7" s="208" t="s">
        <v>24</v>
      </c>
      <c r="J7" s="198"/>
      <c r="K7" s="47">
        <v>2018</v>
      </c>
      <c r="L7" s="50"/>
      <c r="O7" s="54"/>
    </row>
    <row r="8" spans="1:15" s="13" customFormat="1" ht="19.5" customHeight="1" thickBot="1" x14ac:dyDescent="0.3">
      <c r="B8" s="218" t="s">
        <v>23</v>
      </c>
      <c r="C8" s="219"/>
      <c r="D8" s="219"/>
      <c r="E8" s="105"/>
      <c r="F8" s="19" t="s">
        <v>97</v>
      </c>
      <c r="G8" s="220" t="s">
        <v>109</v>
      </c>
      <c r="H8" s="221"/>
      <c r="I8" s="185" t="s">
        <v>16</v>
      </c>
      <c r="J8" s="186"/>
      <c r="K8" s="48" t="s">
        <v>110</v>
      </c>
      <c r="L8" s="51"/>
    </row>
    <row r="9" spans="1:15" s="13" customFormat="1" ht="9.75" customHeight="1" x14ac:dyDescent="0.3">
      <c r="B9" s="206" t="str">
        <f>F2</f>
        <v>Mstětice (mimo) - Praha-Vysočany (včetně)-P-AD</v>
      </c>
      <c r="C9" s="207"/>
      <c r="D9" s="207"/>
      <c r="E9" s="207"/>
      <c r="F9" s="207"/>
      <c r="G9" s="207"/>
      <c r="H9" s="207"/>
      <c r="I9" s="207"/>
      <c r="J9" s="207"/>
      <c r="K9" s="20" t="str">
        <f>$I$5</f>
        <v>ISPROFIN:</v>
      </c>
      <c r="L9" s="52" t="str">
        <f>K5</f>
        <v>17-239.201</v>
      </c>
    </row>
    <row r="10" spans="1:15" s="13" customFormat="1" ht="15" customHeight="1" x14ac:dyDescent="0.25">
      <c r="B10" s="204" t="s">
        <v>11</v>
      </c>
      <c r="C10" s="183" t="s">
        <v>0</v>
      </c>
      <c r="D10" s="183" t="s">
        <v>1</v>
      </c>
      <c r="E10" s="183" t="s">
        <v>12</v>
      </c>
      <c r="F10" s="183" t="s">
        <v>29</v>
      </c>
      <c r="G10" s="183" t="s">
        <v>2</v>
      </c>
      <c r="H10" s="183" t="s">
        <v>3</v>
      </c>
      <c r="I10" s="183" t="s">
        <v>13</v>
      </c>
      <c r="J10" s="183" t="s">
        <v>14</v>
      </c>
      <c r="K10" s="195" t="s">
        <v>94</v>
      </c>
      <c r="L10" s="196"/>
    </row>
    <row r="11" spans="1:15" s="13" customFormat="1" ht="15" customHeight="1" x14ac:dyDescent="0.25">
      <c r="B11" s="204"/>
      <c r="C11" s="183"/>
      <c r="D11" s="183"/>
      <c r="E11" s="183"/>
      <c r="F11" s="183"/>
      <c r="G11" s="183"/>
      <c r="H11" s="183"/>
      <c r="I11" s="183"/>
      <c r="J11" s="183"/>
      <c r="K11" s="195"/>
      <c r="L11" s="196"/>
    </row>
    <row r="12" spans="1:15" s="13" customFormat="1" ht="12.75" customHeight="1" thickBot="1" x14ac:dyDescent="0.3">
      <c r="B12" s="205"/>
      <c r="C12" s="184"/>
      <c r="D12" s="184"/>
      <c r="E12" s="184"/>
      <c r="F12" s="184"/>
      <c r="G12" s="184"/>
      <c r="H12" s="184"/>
      <c r="I12" s="184"/>
      <c r="J12" s="184"/>
      <c r="K12" s="67" t="s">
        <v>15</v>
      </c>
      <c r="L12" s="68" t="s">
        <v>4</v>
      </c>
    </row>
    <row r="13" spans="1:15" s="69" customFormat="1" x14ac:dyDescent="0.2">
      <c r="A13" s="69" t="s">
        <v>115</v>
      </c>
      <c r="B13" s="106" t="s">
        <v>116</v>
      </c>
      <c r="C13" s="107" t="s">
        <v>117</v>
      </c>
      <c r="D13" s="107"/>
      <c r="E13" s="107"/>
      <c r="F13" s="107" t="s">
        <v>118</v>
      </c>
      <c r="G13" s="107"/>
      <c r="H13" s="108"/>
      <c r="I13" s="108"/>
      <c r="J13" s="108"/>
      <c r="K13" s="82"/>
      <c r="L13" s="83"/>
      <c r="M13" s="71"/>
    </row>
    <row r="14" spans="1:15" s="69" customFormat="1" ht="22.5" x14ac:dyDescent="0.2">
      <c r="A14" s="69" t="s">
        <v>119</v>
      </c>
      <c r="B14" s="109">
        <v>1</v>
      </c>
      <c r="C14" s="110" t="s">
        <v>120</v>
      </c>
      <c r="D14" s="110"/>
      <c r="E14" s="110" t="s">
        <v>121</v>
      </c>
      <c r="F14" s="80" t="s">
        <v>122</v>
      </c>
      <c r="G14" s="110" t="s">
        <v>123</v>
      </c>
      <c r="H14" s="111">
        <v>271</v>
      </c>
      <c r="I14" s="111"/>
      <c r="J14" s="111" t="str">
        <f>IF(ISNUMBER(I14),ROUND(H14*I14,3),"")</f>
        <v/>
      </c>
      <c r="K14" s="84"/>
      <c r="L14" s="78">
        <f>ROUND(H14*K14,2)</f>
        <v>0</v>
      </c>
      <c r="M14" s="71"/>
    </row>
    <row r="15" spans="1:15" s="69" customFormat="1" x14ac:dyDescent="0.2">
      <c r="A15" s="69" t="s">
        <v>5</v>
      </c>
      <c r="B15" s="112"/>
      <c r="C15" s="113"/>
      <c r="D15" s="113"/>
      <c r="E15" s="113"/>
      <c r="F15" s="80"/>
      <c r="G15" s="113"/>
      <c r="H15" s="114"/>
      <c r="I15" s="114"/>
      <c r="J15" s="114"/>
      <c r="K15" s="85"/>
      <c r="L15" s="79"/>
      <c r="M15" s="71"/>
    </row>
    <row r="16" spans="1:15" s="69" customFormat="1" x14ac:dyDescent="0.2">
      <c r="A16" s="69" t="s">
        <v>7</v>
      </c>
      <c r="B16" s="112"/>
      <c r="C16" s="113"/>
      <c r="D16" s="113"/>
      <c r="E16" s="113"/>
      <c r="F16" s="80" t="s">
        <v>124</v>
      </c>
      <c r="G16" s="113"/>
      <c r="H16" s="114"/>
      <c r="I16" s="114"/>
      <c r="J16" s="114"/>
      <c r="K16" s="85"/>
      <c r="L16" s="79"/>
      <c r="M16" s="71"/>
    </row>
    <row r="17" spans="1:13" s="69" customFormat="1" x14ac:dyDescent="0.2">
      <c r="A17" s="69" t="s">
        <v>8</v>
      </c>
      <c r="B17" s="112"/>
      <c r="C17" s="113"/>
      <c r="D17" s="113"/>
      <c r="E17" s="113"/>
      <c r="F17" s="80" t="s">
        <v>125</v>
      </c>
      <c r="G17" s="113"/>
      <c r="H17" s="114"/>
      <c r="I17" s="114"/>
      <c r="J17" s="114"/>
      <c r="K17" s="85"/>
      <c r="L17" s="79"/>
      <c r="M17" s="71"/>
    </row>
    <row r="18" spans="1:13" s="69" customFormat="1" ht="22.5" x14ac:dyDescent="0.2">
      <c r="A18" s="69" t="s">
        <v>119</v>
      </c>
      <c r="B18" s="109">
        <v>2</v>
      </c>
      <c r="C18" s="110" t="s">
        <v>126</v>
      </c>
      <c r="D18" s="110"/>
      <c r="E18" s="110" t="s">
        <v>127</v>
      </c>
      <c r="F18" s="80" t="s">
        <v>128</v>
      </c>
      <c r="G18" s="110" t="s">
        <v>123</v>
      </c>
      <c r="H18" s="111">
        <v>35195.673000000003</v>
      </c>
      <c r="I18" s="111"/>
      <c r="J18" s="111" t="str">
        <f>IF(ISNUMBER(I18),ROUND(H18*I18,3),"")</f>
        <v/>
      </c>
      <c r="K18" s="84"/>
      <c r="L18" s="78">
        <f>ROUND(H18*K18,2)</f>
        <v>0</v>
      </c>
      <c r="M18" s="71"/>
    </row>
    <row r="19" spans="1:13" s="69" customFormat="1" x14ac:dyDescent="0.2">
      <c r="A19" s="69" t="s">
        <v>5</v>
      </c>
      <c r="B19" s="112"/>
      <c r="C19" s="113"/>
      <c r="D19" s="113"/>
      <c r="E19" s="113"/>
      <c r="F19" s="80"/>
      <c r="G19" s="113"/>
      <c r="H19" s="114"/>
      <c r="I19" s="114"/>
      <c r="J19" s="114"/>
      <c r="K19" s="85"/>
      <c r="L19" s="79"/>
      <c r="M19" s="71"/>
    </row>
    <row r="20" spans="1:13" s="69" customFormat="1" x14ac:dyDescent="0.2">
      <c r="A20" s="69" t="s">
        <v>7</v>
      </c>
      <c r="B20" s="112"/>
      <c r="C20" s="113"/>
      <c r="D20" s="113"/>
      <c r="E20" s="113"/>
      <c r="F20" s="80" t="s">
        <v>129</v>
      </c>
      <c r="G20" s="113"/>
      <c r="H20" s="114"/>
      <c r="I20" s="114"/>
      <c r="J20" s="114"/>
      <c r="K20" s="85"/>
      <c r="L20" s="79"/>
      <c r="M20" s="71"/>
    </row>
    <row r="21" spans="1:13" s="69" customFormat="1" x14ac:dyDescent="0.2">
      <c r="A21" s="69" t="s">
        <v>8</v>
      </c>
      <c r="B21" s="112"/>
      <c r="C21" s="113"/>
      <c r="D21" s="113"/>
      <c r="E21" s="113"/>
      <c r="F21" s="80"/>
      <c r="G21" s="113"/>
      <c r="H21" s="114"/>
      <c r="I21" s="114"/>
      <c r="J21" s="114"/>
      <c r="K21" s="85"/>
      <c r="L21" s="79"/>
      <c r="M21" s="71"/>
    </row>
    <row r="22" spans="1:13" s="69" customFormat="1" ht="22.5" x14ac:dyDescent="0.2">
      <c r="A22" s="69" t="s">
        <v>119</v>
      </c>
      <c r="B22" s="109">
        <v>3</v>
      </c>
      <c r="C22" s="110" t="s">
        <v>130</v>
      </c>
      <c r="D22" s="110"/>
      <c r="E22" s="110" t="s">
        <v>127</v>
      </c>
      <c r="F22" s="80" t="s">
        <v>131</v>
      </c>
      <c r="G22" s="110" t="s">
        <v>123</v>
      </c>
      <c r="H22" s="111">
        <v>87070.072</v>
      </c>
      <c r="I22" s="111"/>
      <c r="J22" s="111" t="str">
        <f>IF(ISNUMBER(I22),ROUND(H22*I22,3),"")</f>
        <v/>
      </c>
      <c r="K22" s="84"/>
      <c r="L22" s="78">
        <f>ROUND(H22*K22,2)</f>
        <v>0</v>
      </c>
      <c r="M22" s="71"/>
    </row>
    <row r="23" spans="1:13" s="69" customFormat="1" x14ac:dyDescent="0.2">
      <c r="A23" s="69" t="s">
        <v>5</v>
      </c>
      <c r="B23" s="112"/>
      <c r="C23" s="113"/>
      <c r="D23" s="113"/>
      <c r="E23" s="113"/>
      <c r="F23" s="80"/>
      <c r="G23" s="113"/>
      <c r="H23" s="114"/>
      <c r="I23" s="114"/>
      <c r="J23" s="114"/>
      <c r="K23" s="85"/>
      <c r="L23" s="79"/>
      <c r="M23" s="71"/>
    </row>
    <row r="24" spans="1:13" s="69" customFormat="1" x14ac:dyDescent="0.2">
      <c r="A24" s="69" t="s">
        <v>7</v>
      </c>
      <c r="B24" s="112"/>
      <c r="C24" s="113"/>
      <c r="D24" s="113"/>
      <c r="E24" s="113"/>
      <c r="F24" s="80" t="s">
        <v>132</v>
      </c>
      <c r="G24" s="113"/>
      <c r="H24" s="114"/>
      <c r="I24" s="114"/>
      <c r="J24" s="114"/>
      <c r="K24" s="85"/>
      <c r="L24" s="79"/>
      <c r="M24" s="71"/>
    </row>
    <row r="25" spans="1:13" s="69" customFormat="1" x14ac:dyDescent="0.2">
      <c r="A25" s="69" t="s">
        <v>8</v>
      </c>
      <c r="B25" s="112"/>
      <c r="C25" s="113"/>
      <c r="D25" s="113"/>
      <c r="E25" s="113"/>
      <c r="F25" s="80"/>
      <c r="G25" s="113"/>
      <c r="H25" s="114"/>
      <c r="I25" s="114"/>
      <c r="J25" s="114"/>
      <c r="K25" s="85"/>
      <c r="L25" s="79"/>
      <c r="M25" s="71"/>
    </row>
    <row r="26" spans="1:13" s="69" customFormat="1" ht="22.5" x14ac:dyDescent="0.2">
      <c r="A26" s="69" t="s">
        <v>119</v>
      </c>
      <c r="B26" s="109">
        <v>4</v>
      </c>
      <c r="C26" s="110" t="s">
        <v>133</v>
      </c>
      <c r="D26" s="110"/>
      <c r="E26" s="110" t="s">
        <v>134</v>
      </c>
      <c r="F26" s="80" t="s">
        <v>135</v>
      </c>
      <c r="G26" s="110" t="s">
        <v>123</v>
      </c>
      <c r="H26" s="111">
        <v>238.21</v>
      </c>
      <c r="I26" s="111"/>
      <c r="J26" s="111" t="str">
        <f>IF(ISNUMBER(I26),ROUND(H26*I26,3),"")</f>
        <v/>
      </c>
      <c r="K26" s="84"/>
      <c r="L26" s="78">
        <f>ROUND(H26*K26,2)</f>
        <v>0</v>
      </c>
      <c r="M26" s="71"/>
    </row>
    <row r="27" spans="1:13" s="69" customFormat="1" x14ac:dyDescent="0.2">
      <c r="A27" s="69" t="s">
        <v>5</v>
      </c>
      <c r="B27" s="112"/>
      <c r="C27" s="113"/>
      <c r="D27" s="113"/>
      <c r="E27" s="113"/>
      <c r="F27" s="80"/>
      <c r="G27" s="113"/>
      <c r="H27" s="114"/>
      <c r="I27" s="114"/>
      <c r="J27" s="114"/>
      <c r="K27" s="85"/>
      <c r="L27" s="79"/>
      <c r="M27" s="71"/>
    </row>
    <row r="28" spans="1:13" s="69" customFormat="1" x14ac:dyDescent="0.2">
      <c r="A28" s="69" t="s">
        <v>7</v>
      </c>
      <c r="B28" s="112"/>
      <c r="C28" s="113"/>
      <c r="D28" s="113"/>
      <c r="E28" s="113"/>
      <c r="F28" s="80" t="s">
        <v>136</v>
      </c>
      <c r="G28" s="113"/>
      <c r="H28" s="114"/>
      <c r="I28" s="114"/>
      <c r="J28" s="114"/>
      <c r="K28" s="85"/>
      <c r="L28" s="79"/>
      <c r="M28" s="71"/>
    </row>
    <row r="29" spans="1:13" s="69" customFormat="1" x14ac:dyDescent="0.2">
      <c r="A29" s="69" t="s">
        <v>8</v>
      </c>
      <c r="B29" s="112"/>
      <c r="C29" s="113"/>
      <c r="D29" s="113"/>
      <c r="E29" s="113"/>
      <c r="F29" s="80" t="s">
        <v>125</v>
      </c>
      <c r="G29" s="113"/>
      <c r="H29" s="114"/>
      <c r="I29" s="114"/>
      <c r="J29" s="114"/>
      <c r="K29" s="85"/>
      <c r="L29" s="79"/>
      <c r="M29" s="71"/>
    </row>
    <row r="30" spans="1:13" s="69" customFormat="1" x14ac:dyDescent="0.2">
      <c r="B30" s="115"/>
      <c r="C30" s="116"/>
      <c r="D30" s="116"/>
      <c r="E30" s="116"/>
      <c r="F30" s="116"/>
      <c r="G30" s="116"/>
      <c r="H30" s="117"/>
      <c r="I30" s="117"/>
      <c r="J30" s="117"/>
      <c r="K30" s="86"/>
      <c r="L30" s="81"/>
      <c r="M30" s="71"/>
    </row>
    <row r="31" spans="1:13" s="69" customFormat="1" ht="22.5" x14ac:dyDescent="0.2">
      <c r="A31" s="69" t="s">
        <v>101</v>
      </c>
      <c r="B31" s="118"/>
      <c r="C31" s="119" t="s">
        <v>315</v>
      </c>
      <c r="D31" s="119"/>
      <c r="E31" s="119"/>
      <c r="F31" s="119" t="s">
        <v>118</v>
      </c>
      <c r="G31" s="119"/>
      <c r="H31" s="120"/>
      <c r="I31" s="120"/>
      <c r="J31" s="120">
        <f>SUBTOTAL(9,J14:J30)</f>
        <v>0</v>
      </c>
      <c r="K31" s="87"/>
      <c r="L31" s="88">
        <f>SUBTOTAL(9,L14:L30)</f>
        <v>0</v>
      </c>
      <c r="M31" s="71"/>
    </row>
    <row r="32" spans="1:13" s="69" customFormat="1" ht="12" thickBot="1" x14ac:dyDescent="0.25">
      <c r="A32" s="70"/>
      <c r="B32" s="121"/>
      <c r="C32" s="122"/>
      <c r="D32" s="122"/>
      <c r="E32" s="122"/>
      <c r="F32" s="122"/>
      <c r="G32" s="123"/>
      <c r="H32" s="124"/>
      <c r="I32" s="125"/>
      <c r="J32" s="124"/>
      <c r="K32" s="77"/>
      <c r="L32" s="77"/>
    </row>
    <row r="33" spans="1:12" s="69" customFormat="1" x14ac:dyDescent="0.2">
      <c r="A33" s="70" t="s">
        <v>115</v>
      </c>
      <c r="B33" s="106" t="s">
        <v>116</v>
      </c>
      <c r="C33" s="107" t="s">
        <v>137</v>
      </c>
      <c r="D33" s="107"/>
      <c r="E33" s="107"/>
      <c r="F33" s="107" t="s">
        <v>9</v>
      </c>
      <c r="G33" s="126"/>
      <c r="H33" s="108"/>
      <c r="I33" s="108"/>
      <c r="J33" s="108"/>
      <c r="K33" s="82"/>
      <c r="L33" s="83"/>
    </row>
    <row r="34" spans="1:12" s="69" customFormat="1" ht="22.5" x14ac:dyDescent="0.2">
      <c r="A34" s="70" t="s">
        <v>119</v>
      </c>
      <c r="B34" s="109">
        <v>5</v>
      </c>
      <c r="C34" s="110" t="s">
        <v>138</v>
      </c>
      <c r="D34" s="110"/>
      <c r="E34" s="110" t="s">
        <v>134</v>
      </c>
      <c r="F34" s="80" t="s">
        <v>139</v>
      </c>
      <c r="G34" s="127" t="s">
        <v>140</v>
      </c>
      <c r="H34" s="111">
        <v>73025.3</v>
      </c>
      <c r="I34" s="111"/>
      <c r="J34" s="111" t="str">
        <f>IF(ISNUMBER(I34),ROUND(H34*I34,3),"")</f>
        <v/>
      </c>
      <c r="K34" s="84"/>
      <c r="L34" s="78">
        <f>ROUND(H34*K34,2)</f>
        <v>0</v>
      </c>
    </row>
    <row r="35" spans="1:12" s="69" customFormat="1" x14ac:dyDescent="0.2">
      <c r="A35" s="70" t="s">
        <v>5</v>
      </c>
      <c r="B35" s="112"/>
      <c r="C35" s="113"/>
      <c r="D35" s="113"/>
      <c r="E35" s="113"/>
      <c r="F35" s="80"/>
      <c r="G35" s="128"/>
      <c r="H35" s="114"/>
      <c r="I35" s="114"/>
      <c r="J35" s="114"/>
      <c r="K35" s="85"/>
      <c r="L35" s="79"/>
    </row>
    <row r="36" spans="1:12" s="69" customFormat="1" x14ac:dyDescent="0.2">
      <c r="A36" s="70" t="s">
        <v>7</v>
      </c>
      <c r="B36" s="112"/>
      <c r="C36" s="113"/>
      <c r="D36" s="113"/>
      <c r="E36" s="113"/>
      <c r="F36" s="80" t="s">
        <v>141</v>
      </c>
      <c r="G36" s="128"/>
      <c r="H36" s="114"/>
      <c r="I36" s="114"/>
      <c r="J36" s="114"/>
      <c r="K36" s="85"/>
      <c r="L36" s="79"/>
    </row>
    <row r="37" spans="1:12" s="69" customFormat="1" x14ac:dyDescent="0.2">
      <c r="A37" s="70" t="s">
        <v>8</v>
      </c>
      <c r="B37" s="112"/>
      <c r="C37" s="113"/>
      <c r="D37" s="113"/>
      <c r="E37" s="113"/>
      <c r="F37" s="80" t="s">
        <v>125</v>
      </c>
      <c r="G37" s="128"/>
      <c r="H37" s="114"/>
      <c r="I37" s="114"/>
      <c r="J37" s="114"/>
      <c r="K37" s="85"/>
      <c r="L37" s="79"/>
    </row>
    <row r="38" spans="1:12" s="69" customFormat="1" ht="22.5" x14ac:dyDescent="0.2">
      <c r="A38" s="70" t="s">
        <v>119</v>
      </c>
      <c r="B38" s="109">
        <v>6</v>
      </c>
      <c r="C38" s="110" t="s">
        <v>142</v>
      </c>
      <c r="D38" s="110"/>
      <c r="E38" s="110" t="s">
        <v>134</v>
      </c>
      <c r="F38" s="80" t="s">
        <v>143</v>
      </c>
      <c r="G38" s="127" t="s">
        <v>140</v>
      </c>
      <c r="H38" s="111">
        <v>8712</v>
      </c>
      <c r="I38" s="111"/>
      <c r="J38" s="111" t="str">
        <f>IF(ISNUMBER(I38),ROUND(H38*I38,3),"")</f>
        <v/>
      </c>
      <c r="K38" s="84"/>
      <c r="L38" s="78">
        <f>ROUND(H38*K38,2)</f>
        <v>0</v>
      </c>
    </row>
    <row r="39" spans="1:12" s="69" customFormat="1" x14ac:dyDescent="0.2">
      <c r="A39" s="70" t="s">
        <v>5</v>
      </c>
      <c r="B39" s="112"/>
      <c r="C39" s="113"/>
      <c r="D39" s="113"/>
      <c r="E39" s="113"/>
      <c r="F39" s="80"/>
      <c r="G39" s="128"/>
      <c r="H39" s="114"/>
      <c r="I39" s="114"/>
      <c r="J39" s="114"/>
      <c r="K39" s="85"/>
      <c r="L39" s="79"/>
    </row>
    <row r="40" spans="1:12" s="69" customFormat="1" x14ac:dyDescent="0.2">
      <c r="A40" s="70" t="s">
        <v>7</v>
      </c>
      <c r="B40" s="112"/>
      <c r="C40" s="113"/>
      <c r="D40" s="113"/>
      <c r="E40" s="113"/>
      <c r="F40" s="80" t="s">
        <v>144</v>
      </c>
      <c r="G40" s="128"/>
      <c r="H40" s="114"/>
      <c r="I40" s="114"/>
      <c r="J40" s="114"/>
      <c r="K40" s="85"/>
      <c r="L40" s="79"/>
    </row>
    <row r="41" spans="1:12" s="69" customFormat="1" x14ac:dyDescent="0.2">
      <c r="A41" s="70" t="s">
        <v>8</v>
      </c>
      <c r="B41" s="112"/>
      <c r="C41" s="113"/>
      <c r="D41" s="113"/>
      <c r="E41" s="113"/>
      <c r="F41" s="80" t="s">
        <v>125</v>
      </c>
      <c r="G41" s="128"/>
      <c r="H41" s="114"/>
      <c r="I41" s="114"/>
      <c r="J41" s="114"/>
      <c r="K41" s="85"/>
      <c r="L41" s="79"/>
    </row>
    <row r="42" spans="1:12" s="69" customFormat="1" ht="22.5" x14ac:dyDescent="0.2">
      <c r="A42" s="70" t="s">
        <v>119</v>
      </c>
      <c r="B42" s="109">
        <v>7</v>
      </c>
      <c r="C42" s="110" t="s">
        <v>145</v>
      </c>
      <c r="D42" s="110"/>
      <c r="E42" s="110" t="s">
        <v>134</v>
      </c>
      <c r="F42" s="80" t="s">
        <v>146</v>
      </c>
      <c r="G42" s="127" t="s">
        <v>147</v>
      </c>
      <c r="H42" s="111">
        <v>826</v>
      </c>
      <c r="I42" s="111"/>
      <c r="J42" s="111" t="str">
        <f>IF(ISNUMBER(I42),ROUND(H42*I42,3),"")</f>
        <v/>
      </c>
      <c r="K42" s="84"/>
      <c r="L42" s="78">
        <f>ROUND(H42*K42,2)</f>
        <v>0</v>
      </c>
    </row>
    <row r="43" spans="1:12" s="69" customFormat="1" x14ac:dyDescent="0.2">
      <c r="A43" s="70" t="s">
        <v>5</v>
      </c>
      <c r="B43" s="112"/>
      <c r="C43" s="113"/>
      <c r="D43" s="113"/>
      <c r="E43" s="113"/>
      <c r="F43" s="80"/>
      <c r="G43" s="128"/>
      <c r="H43" s="114"/>
      <c r="I43" s="114"/>
      <c r="J43" s="114"/>
      <c r="K43" s="85"/>
      <c r="L43" s="79"/>
    </row>
    <row r="44" spans="1:12" s="69" customFormat="1" x14ac:dyDescent="0.2">
      <c r="A44" s="70" t="s">
        <v>7</v>
      </c>
      <c r="B44" s="112"/>
      <c r="C44" s="113"/>
      <c r="D44" s="113"/>
      <c r="E44" s="113"/>
      <c r="F44" s="80" t="s">
        <v>148</v>
      </c>
      <c r="G44" s="128"/>
      <c r="H44" s="114"/>
      <c r="I44" s="114"/>
      <c r="J44" s="114"/>
      <c r="K44" s="85"/>
      <c r="L44" s="79"/>
    </row>
    <row r="45" spans="1:12" s="69" customFormat="1" x14ac:dyDescent="0.2">
      <c r="A45" s="70" t="s">
        <v>8</v>
      </c>
      <c r="B45" s="112"/>
      <c r="C45" s="113"/>
      <c r="D45" s="113"/>
      <c r="E45" s="113"/>
      <c r="F45" s="80" t="s">
        <v>125</v>
      </c>
      <c r="G45" s="128"/>
      <c r="H45" s="114"/>
      <c r="I45" s="114"/>
      <c r="J45" s="114"/>
      <c r="K45" s="85"/>
      <c r="L45" s="79"/>
    </row>
    <row r="46" spans="1:12" s="69" customFormat="1" ht="22.5" x14ac:dyDescent="0.2">
      <c r="A46" s="70" t="s">
        <v>119</v>
      </c>
      <c r="B46" s="109">
        <v>8</v>
      </c>
      <c r="C46" s="110" t="s">
        <v>149</v>
      </c>
      <c r="D46" s="110"/>
      <c r="E46" s="110" t="s">
        <v>134</v>
      </c>
      <c r="F46" s="80" t="s">
        <v>150</v>
      </c>
      <c r="G46" s="127" t="s">
        <v>147</v>
      </c>
      <c r="H46" s="111">
        <v>70677.100000000006</v>
      </c>
      <c r="I46" s="111"/>
      <c r="J46" s="111" t="str">
        <f>IF(ISNUMBER(I46),ROUND(H46*I46,3),"")</f>
        <v/>
      </c>
      <c r="K46" s="84"/>
      <c r="L46" s="78">
        <f>ROUND(H46*K46,2)</f>
        <v>0</v>
      </c>
    </row>
    <row r="47" spans="1:12" s="69" customFormat="1" x14ac:dyDescent="0.2">
      <c r="A47" s="70" t="s">
        <v>5</v>
      </c>
      <c r="B47" s="112"/>
      <c r="C47" s="113"/>
      <c r="D47" s="113"/>
      <c r="E47" s="113"/>
      <c r="F47" s="80"/>
      <c r="G47" s="128"/>
      <c r="H47" s="114"/>
      <c r="I47" s="114"/>
      <c r="J47" s="114"/>
      <c r="K47" s="85"/>
      <c r="L47" s="79"/>
    </row>
    <row r="48" spans="1:12" s="69" customFormat="1" x14ac:dyDescent="0.2">
      <c r="A48" s="70" t="s">
        <v>7</v>
      </c>
      <c r="B48" s="112"/>
      <c r="C48" s="113"/>
      <c r="D48" s="113"/>
      <c r="E48" s="113"/>
      <c r="F48" s="80" t="s">
        <v>151</v>
      </c>
      <c r="G48" s="128"/>
      <c r="H48" s="114"/>
      <c r="I48" s="114"/>
      <c r="J48" s="114"/>
      <c r="K48" s="85"/>
      <c r="L48" s="79"/>
    </row>
    <row r="49" spans="1:12" s="69" customFormat="1" x14ac:dyDescent="0.2">
      <c r="A49" s="70" t="s">
        <v>8</v>
      </c>
      <c r="B49" s="112"/>
      <c r="C49" s="113"/>
      <c r="D49" s="113"/>
      <c r="E49" s="113"/>
      <c r="F49" s="80" t="s">
        <v>125</v>
      </c>
      <c r="G49" s="128"/>
      <c r="H49" s="114"/>
      <c r="I49" s="114"/>
      <c r="J49" s="114"/>
      <c r="K49" s="85"/>
      <c r="L49" s="79"/>
    </row>
    <row r="50" spans="1:12" ht="22.5" x14ac:dyDescent="0.2">
      <c r="A50" s="70" t="s">
        <v>119</v>
      </c>
      <c r="B50" s="109">
        <v>9</v>
      </c>
      <c r="C50" s="110" t="s">
        <v>152</v>
      </c>
      <c r="D50" s="110"/>
      <c r="E50" s="110" t="s">
        <v>134</v>
      </c>
      <c r="F50" s="80" t="s">
        <v>153</v>
      </c>
      <c r="G50" s="127" t="s">
        <v>140</v>
      </c>
      <c r="H50" s="111">
        <v>2015.7</v>
      </c>
      <c r="I50" s="111"/>
      <c r="J50" s="111" t="str">
        <f>IF(ISNUMBER(I50),ROUND(H50*I50,3),"")</f>
        <v/>
      </c>
      <c r="K50" s="84"/>
      <c r="L50" s="78">
        <f>ROUND(H50*K50,2)</f>
        <v>0</v>
      </c>
    </row>
    <row r="51" spans="1:12" x14ac:dyDescent="0.2">
      <c r="A51" s="70" t="s">
        <v>5</v>
      </c>
      <c r="B51" s="112"/>
      <c r="C51" s="113"/>
      <c r="D51" s="113"/>
      <c r="E51" s="113"/>
      <c r="F51" s="80"/>
      <c r="G51" s="128"/>
      <c r="H51" s="114"/>
      <c r="I51" s="114"/>
      <c r="J51" s="114"/>
      <c r="K51" s="85"/>
      <c r="L51" s="79"/>
    </row>
    <row r="52" spans="1:12" ht="33.75" x14ac:dyDescent="0.2">
      <c r="A52" s="70" t="s">
        <v>7</v>
      </c>
      <c r="B52" s="112"/>
      <c r="C52" s="113"/>
      <c r="D52" s="113"/>
      <c r="E52" s="113"/>
      <c r="F52" s="80" t="s">
        <v>154</v>
      </c>
      <c r="G52" s="128"/>
      <c r="H52" s="114"/>
      <c r="I52" s="114"/>
      <c r="J52" s="114"/>
      <c r="K52" s="85"/>
      <c r="L52" s="79"/>
    </row>
    <row r="53" spans="1:12" x14ac:dyDescent="0.2">
      <c r="A53" s="70" t="s">
        <v>8</v>
      </c>
      <c r="B53" s="112"/>
      <c r="C53" s="113"/>
      <c r="D53" s="113"/>
      <c r="E53" s="113"/>
      <c r="F53" s="80" t="s">
        <v>125</v>
      </c>
      <c r="G53" s="128"/>
      <c r="H53" s="114"/>
      <c r="I53" s="114"/>
      <c r="J53" s="114"/>
      <c r="K53" s="85"/>
      <c r="L53" s="79"/>
    </row>
    <row r="54" spans="1:12" ht="22.5" x14ac:dyDescent="0.2">
      <c r="A54" s="70" t="s">
        <v>119</v>
      </c>
      <c r="B54" s="109">
        <v>10</v>
      </c>
      <c r="C54" s="110" t="s">
        <v>155</v>
      </c>
      <c r="D54" s="110"/>
      <c r="E54" s="110" t="s">
        <v>134</v>
      </c>
      <c r="F54" s="80" t="s">
        <v>156</v>
      </c>
      <c r="G54" s="127" t="s">
        <v>140</v>
      </c>
      <c r="H54" s="111">
        <v>1592.5</v>
      </c>
      <c r="I54" s="111"/>
      <c r="J54" s="111" t="str">
        <f>IF(ISNUMBER(I54),ROUND(H54*I54,3),"")</f>
        <v/>
      </c>
      <c r="K54" s="84"/>
      <c r="L54" s="78">
        <f>ROUND(H54*K54,2)</f>
        <v>0</v>
      </c>
    </row>
    <row r="55" spans="1:12" s="69" customFormat="1" x14ac:dyDescent="0.2">
      <c r="A55" s="70" t="s">
        <v>5</v>
      </c>
      <c r="B55" s="112"/>
      <c r="C55" s="113"/>
      <c r="D55" s="113"/>
      <c r="E55" s="113"/>
      <c r="F55" s="80"/>
      <c r="G55" s="128"/>
      <c r="H55" s="114"/>
      <c r="I55" s="114"/>
      <c r="J55" s="114"/>
      <c r="K55" s="85"/>
      <c r="L55" s="79"/>
    </row>
    <row r="56" spans="1:12" s="69" customFormat="1" x14ac:dyDescent="0.2">
      <c r="A56" s="70" t="s">
        <v>7</v>
      </c>
      <c r="B56" s="112"/>
      <c r="C56" s="113"/>
      <c r="D56" s="113"/>
      <c r="E56" s="113"/>
      <c r="F56" s="80" t="s">
        <v>157</v>
      </c>
      <c r="G56" s="128"/>
      <c r="H56" s="114"/>
      <c r="I56" s="114"/>
      <c r="J56" s="114"/>
      <c r="K56" s="85"/>
      <c r="L56" s="79"/>
    </row>
    <row r="57" spans="1:12" s="69" customFormat="1" x14ac:dyDescent="0.2">
      <c r="A57" s="70" t="s">
        <v>8</v>
      </c>
      <c r="B57" s="112"/>
      <c r="C57" s="113"/>
      <c r="D57" s="113"/>
      <c r="E57" s="113"/>
      <c r="F57" s="80" t="s">
        <v>125</v>
      </c>
      <c r="G57" s="128"/>
      <c r="H57" s="114"/>
      <c r="I57" s="114"/>
      <c r="J57" s="114"/>
      <c r="K57" s="85"/>
      <c r="L57" s="79"/>
    </row>
    <row r="58" spans="1:12" s="69" customFormat="1" ht="22.5" x14ac:dyDescent="0.2">
      <c r="A58" s="70" t="s">
        <v>119</v>
      </c>
      <c r="B58" s="109">
        <v>11</v>
      </c>
      <c r="C58" s="110" t="s">
        <v>158</v>
      </c>
      <c r="D58" s="110"/>
      <c r="E58" s="110" t="s">
        <v>134</v>
      </c>
      <c r="F58" s="80" t="s">
        <v>159</v>
      </c>
      <c r="G58" s="127" t="s">
        <v>147</v>
      </c>
      <c r="H58" s="111">
        <v>72907.8</v>
      </c>
      <c r="I58" s="111"/>
      <c r="J58" s="111" t="str">
        <f>IF(ISNUMBER(I58),ROUND(H58*I58,3),"")</f>
        <v/>
      </c>
      <c r="K58" s="84"/>
      <c r="L58" s="78">
        <f>ROUND(H58*K58,2)</f>
        <v>0</v>
      </c>
    </row>
    <row r="59" spans="1:12" s="69" customFormat="1" x14ac:dyDescent="0.2">
      <c r="A59" s="70" t="s">
        <v>5</v>
      </c>
      <c r="B59" s="112"/>
      <c r="C59" s="113"/>
      <c r="D59" s="113"/>
      <c r="E59" s="113"/>
      <c r="F59" s="80"/>
      <c r="G59" s="128"/>
      <c r="H59" s="114"/>
      <c r="I59" s="114"/>
      <c r="J59" s="114"/>
      <c r="K59" s="85"/>
      <c r="L59" s="79"/>
    </row>
    <row r="60" spans="1:12" s="69" customFormat="1" x14ac:dyDescent="0.2">
      <c r="A60" s="70" t="s">
        <v>7</v>
      </c>
      <c r="B60" s="112"/>
      <c r="C60" s="113"/>
      <c r="D60" s="113"/>
      <c r="E60" s="113"/>
      <c r="F60" s="80" t="s">
        <v>160</v>
      </c>
      <c r="G60" s="128"/>
      <c r="H60" s="114"/>
      <c r="I60" s="114"/>
      <c r="J60" s="114"/>
      <c r="K60" s="85"/>
      <c r="L60" s="79"/>
    </row>
    <row r="61" spans="1:12" s="69" customFormat="1" x14ac:dyDescent="0.2">
      <c r="A61" s="70" t="s">
        <v>8</v>
      </c>
      <c r="B61" s="112"/>
      <c r="C61" s="113"/>
      <c r="D61" s="113"/>
      <c r="E61" s="113"/>
      <c r="F61" s="80" t="s">
        <v>125</v>
      </c>
      <c r="G61" s="128"/>
      <c r="H61" s="114"/>
      <c r="I61" s="114"/>
      <c r="J61" s="114"/>
      <c r="K61" s="85"/>
      <c r="L61" s="79"/>
    </row>
    <row r="62" spans="1:12" s="69" customFormat="1" ht="22.5" x14ac:dyDescent="0.2">
      <c r="A62" s="70" t="s">
        <v>119</v>
      </c>
      <c r="B62" s="109">
        <v>12</v>
      </c>
      <c r="C62" s="110" t="s">
        <v>161</v>
      </c>
      <c r="D62" s="110"/>
      <c r="E62" s="110" t="s">
        <v>134</v>
      </c>
      <c r="F62" s="80" t="s">
        <v>162</v>
      </c>
      <c r="G62" s="127" t="s">
        <v>147</v>
      </c>
      <c r="H62" s="111">
        <v>2646.77</v>
      </c>
      <c r="I62" s="111"/>
      <c r="J62" s="111" t="str">
        <f>IF(ISNUMBER(I62),ROUND(H62*I62,3),"")</f>
        <v/>
      </c>
      <c r="K62" s="84"/>
      <c r="L62" s="78">
        <f>ROUND(H62*K62,2)</f>
        <v>0</v>
      </c>
    </row>
    <row r="63" spans="1:12" s="69" customFormat="1" x14ac:dyDescent="0.2">
      <c r="A63" s="70" t="s">
        <v>5</v>
      </c>
      <c r="B63" s="112"/>
      <c r="C63" s="113"/>
      <c r="D63" s="113"/>
      <c r="E63" s="113"/>
      <c r="F63" s="80"/>
      <c r="G63" s="128"/>
      <c r="H63" s="114"/>
      <c r="I63" s="114"/>
      <c r="J63" s="114"/>
      <c r="K63" s="85"/>
      <c r="L63" s="79"/>
    </row>
    <row r="64" spans="1:12" s="69" customFormat="1" x14ac:dyDescent="0.2">
      <c r="A64" s="70" t="s">
        <v>7</v>
      </c>
      <c r="B64" s="112"/>
      <c r="C64" s="113"/>
      <c r="D64" s="113"/>
      <c r="E64" s="113"/>
      <c r="F64" s="80" t="s">
        <v>163</v>
      </c>
      <c r="G64" s="128"/>
      <c r="H64" s="114"/>
      <c r="I64" s="114"/>
      <c r="J64" s="114"/>
      <c r="K64" s="85"/>
      <c r="L64" s="79"/>
    </row>
    <row r="65" spans="1:12" s="69" customFormat="1" x14ac:dyDescent="0.2">
      <c r="A65" s="70" t="s">
        <v>8</v>
      </c>
      <c r="B65" s="112"/>
      <c r="C65" s="113"/>
      <c r="D65" s="113"/>
      <c r="E65" s="113"/>
      <c r="F65" s="80" t="s">
        <v>125</v>
      </c>
      <c r="G65" s="128"/>
      <c r="H65" s="114"/>
      <c r="I65" s="114"/>
      <c r="J65" s="114"/>
      <c r="K65" s="85"/>
      <c r="L65" s="79"/>
    </row>
    <row r="66" spans="1:12" s="69" customFormat="1" ht="22.5" x14ac:dyDescent="0.2">
      <c r="A66" s="70" t="s">
        <v>119</v>
      </c>
      <c r="B66" s="109">
        <v>13</v>
      </c>
      <c r="C66" s="110" t="s">
        <v>164</v>
      </c>
      <c r="D66" s="110"/>
      <c r="E66" s="110" t="s">
        <v>134</v>
      </c>
      <c r="F66" s="80" t="s">
        <v>165</v>
      </c>
      <c r="G66" s="127" t="s">
        <v>147</v>
      </c>
      <c r="H66" s="111">
        <v>1173.2</v>
      </c>
      <c r="I66" s="111"/>
      <c r="J66" s="111" t="str">
        <f>IF(ISNUMBER(I66),ROUND(H66*I66,3),"")</f>
        <v/>
      </c>
      <c r="K66" s="84"/>
      <c r="L66" s="78">
        <f>ROUND(H66*K66,2)</f>
        <v>0</v>
      </c>
    </row>
    <row r="67" spans="1:12" s="69" customFormat="1" x14ac:dyDescent="0.2">
      <c r="A67" s="70" t="s">
        <v>5</v>
      </c>
      <c r="B67" s="112"/>
      <c r="C67" s="113"/>
      <c r="D67" s="113"/>
      <c r="E67" s="113"/>
      <c r="F67" s="80"/>
      <c r="G67" s="128"/>
      <c r="H67" s="114"/>
      <c r="I67" s="114"/>
      <c r="J67" s="114"/>
      <c r="K67" s="85"/>
      <c r="L67" s="79"/>
    </row>
    <row r="68" spans="1:12" s="69" customFormat="1" x14ac:dyDescent="0.2">
      <c r="A68" s="70" t="s">
        <v>7</v>
      </c>
      <c r="B68" s="112"/>
      <c r="C68" s="113"/>
      <c r="D68" s="113"/>
      <c r="E68" s="113"/>
      <c r="F68" s="80" t="s">
        <v>166</v>
      </c>
      <c r="G68" s="128"/>
      <c r="H68" s="114"/>
      <c r="I68" s="114"/>
      <c r="J68" s="114"/>
      <c r="K68" s="85"/>
      <c r="L68" s="79"/>
    </row>
    <row r="69" spans="1:12" x14ac:dyDescent="0.2">
      <c r="A69" s="1" t="s">
        <v>8</v>
      </c>
      <c r="B69" s="112"/>
      <c r="C69" s="113"/>
      <c r="D69" s="113"/>
      <c r="E69" s="113"/>
      <c r="F69" s="80" t="s">
        <v>125</v>
      </c>
      <c r="G69" s="128"/>
      <c r="H69" s="114"/>
      <c r="I69" s="114"/>
      <c r="J69" s="114"/>
      <c r="K69" s="85"/>
      <c r="L69" s="79"/>
    </row>
    <row r="70" spans="1:12" ht="22.5" x14ac:dyDescent="0.2">
      <c r="A70" s="1" t="s">
        <v>119</v>
      </c>
      <c r="B70" s="109">
        <v>14</v>
      </c>
      <c r="C70" s="110" t="s">
        <v>167</v>
      </c>
      <c r="D70" s="110"/>
      <c r="E70" s="110" t="s">
        <v>134</v>
      </c>
      <c r="F70" s="80" t="s">
        <v>168</v>
      </c>
      <c r="G70" s="127" t="s">
        <v>147</v>
      </c>
      <c r="H70" s="111">
        <v>1057.5</v>
      </c>
      <c r="I70" s="111"/>
      <c r="J70" s="111" t="str">
        <f>IF(ISNUMBER(I70),ROUND(H70*I70,3),"")</f>
        <v/>
      </c>
      <c r="K70" s="84"/>
      <c r="L70" s="78">
        <f>ROUND(H70*K70,2)</f>
        <v>0</v>
      </c>
    </row>
    <row r="71" spans="1:12" x14ac:dyDescent="0.2">
      <c r="A71" s="1" t="s">
        <v>5</v>
      </c>
      <c r="B71" s="112"/>
      <c r="C71" s="113"/>
      <c r="D71" s="113"/>
      <c r="E71" s="113"/>
      <c r="F71" s="80"/>
      <c r="G71" s="128"/>
      <c r="H71" s="114"/>
      <c r="I71" s="114"/>
      <c r="J71" s="114"/>
      <c r="K71" s="85"/>
      <c r="L71" s="79"/>
    </row>
    <row r="72" spans="1:12" x14ac:dyDescent="0.2">
      <c r="A72" s="1" t="s">
        <v>7</v>
      </c>
      <c r="B72" s="112"/>
      <c r="C72" s="113"/>
      <c r="D72" s="113"/>
      <c r="E72" s="113"/>
      <c r="F72" s="80" t="s">
        <v>169</v>
      </c>
      <c r="G72" s="128"/>
      <c r="H72" s="114"/>
      <c r="I72" s="114"/>
      <c r="J72" s="114"/>
      <c r="K72" s="85"/>
      <c r="L72" s="79"/>
    </row>
    <row r="73" spans="1:12" x14ac:dyDescent="0.2">
      <c r="A73" s="1" t="s">
        <v>8</v>
      </c>
      <c r="B73" s="112"/>
      <c r="C73" s="113"/>
      <c r="D73" s="113"/>
      <c r="E73" s="113"/>
      <c r="F73" s="80" t="s">
        <v>125</v>
      </c>
      <c r="G73" s="128"/>
      <c r="H73" s="114"/>
      <c r="I73" s="114"/>
      <c r="J73" s="114"/>
      <c r="K73" s="85"/>
      <c r="L73" s="79"/>
    </row>
    <row r="74" spans="1:12" ht="22.5" x14ac:dyDescent="0.2">
      <c r="A74" s="1" t="s">
        <v>119</v>
      </c>
      <c r="B74" s="109">
        <v>15</v>
      </c>
      <c r="C74" s="110" t="s">
        <v>170</v>
      </c>
      <c r="D74" s="110"/>
      <c r="E74" s="110" t="s">
        <v>134</v>
      </c>
      <c r="F74" s="80" t="s">
        <v>171</v>
      </c>
      <c r="G74" s="127" t="s">
        <v>147</v>
      </c>
      <c r="H74" s="111">
        <v>1661.52</v>
      </c>
      <c r="I74" s="111"/>
      <c r="J74" s="111" t="str">
        <f>IF(ISNUMBER(I74),ROUND(H74*I74,3),"")</f>
        <v/>
      </c>
      <c r="K74" s="84"/>
      <c r="L74" s="78">
        <f>ROUND(H74*K74,2)</f>
        <v>0</v>
      </c>
    </row>
    <row r="75" spans="1:12" x14ac:dyDescent="0.2">
      <c r="A75" s="1" t="s">
        <v>5</v>
      </c>
      <c r="B75" s="112"/>
      <c r="C75" s="113"/>
      <c r="D75" s="113"/>
      <c r="E75" s="113"/>
      <c r="F75" s="80"/>
      <c r="G75" s="128"/>
      <c r="H75" s="114"/>
      <c r="I75" s="114"/>
      <c r="J75" s="114"/>
      <c r="K75" s="85"/>
      <c r="L75" s="79"/>
    </row>
    <row r="76" spans="1:12" ht="101.25" x14ac:dyDescent="0.2">
      <c r="A76" s="1" t="s">
        <v>7</v>
      </c>
      <c r="B76" s="112"/>
      <c r="C76" s="113"/>
      <c r="D76" s="113"/>
      <c r="E76" s="113"/>
      <c r="F76" s="80" t="s">
        <v>172</v>
      </c>
      <c r="G76" s="128"/>
      <c r="H76" s="114"/>
      <c r="I76" s="114"/>
      <c r="J76" s="114"/>
      <c r="K76" s="85"/>
      <c r="L76" s="79"/>
    </row>
    <row r="77" spans="1:12" x14ac:dyDescent="0.2">
      <c r="A77" s="1" t="s">
        <v>8</v>
      </c>
      <c r="B77" s="112"/>
      <c r="C77" s="113"/>
      <c r="D77" s="113"/>
      <c r="E77" s="113"/>
      <c r="F77" s="80" t="s">
        <v>125</v>
      </c>
      <c r="G77" s="128"/>
      <c r="H77" s="114"/>
      <c r="I77" s="114"/>
      <c r="J77" s="114"/>
      <c r="K77" s="85"/>
      <c r="L77" s="79"/>
    </row>
    <row r="78" spans="1:12" ht="22.5" x14ac:dyDescent="0.2">
      <c r="A78" s="1" t="s">
        <v>119</v>
      </c>
      <c r="B78" s="109">
        <v>16</v>
      </c>
      <c r="C78" s="110" t="s">
        <v>173</v>
      </c>
      <c r="D78" s="110"/>
      <c r="E78" s="110" t="s">
        <v>134</v>
      </c>
      <c r="F78" s="80" t="s">
        <v>174</v>
      </c>
      <c r="G78" s="127" t="s">
        <v>140</v>
      </c>
      <c r="H78" s="111">
        <v>18049.7</v>
      </c>
      <c r="I78" s="111"/>
      <c r="J78" s="111" t="str">
        <f>IF(ISNUMBER(I78),ROUND(H78*I78,3),"")</f>
        <v/>
      </c>
      <c r="K78" s="84"/>
      <c r="L78" s="78">
        <f>ROUND(H78*K78,2)</f>
        <v>0</v>
      </c>
    </row>
    <row r="79" spans="1:12" x14ac:dyDescent="0.2">
      <c r="A79" s="1" t="s">
        <v>5</v>
      </c>
      <c r="B79" s="112"/>
      <c r="C79" s="113"/>
      <c r="D79" s="113"/>
      <c r="E79" s="113"/>
      <c r="F79" s="80"/>
      <c r="G79" s="128"/>
      <c r="H79" s="114"/>
      <c r="I79" s="114"/>
      <c r="J79" s="114"/>
      <c r="K79" s="85"/>
      <c r="L79" s="79"/>
    </row>
    <row r="80" spans="1:12" ht="90" x14ac:dyDescent="0.2">
      <c r="A80" s="1" t="s">
        <v>7</v>
      </c>
      <c r="B80" s="112"/>
      <c r="C80" s="113"/>
      <c r="D80" s="113"/>
      <c r="E80" s="113"/>
      <c r="F80" s="80" t="s">
        <v>175</v>
      </c>
      <c r="G80" s="128"/>
      <c r="H80" s="114"/>
      <c r="I80" s="114"/>
      <c r="J80" s="114"/>
      <c r="K80" s="85"/>
      <c r="L80" s="79"/>
    </row>
    <row r="81" spans="1:12" x14ac:dyDescent="0.2">
      <c r="A81" s="1" t="s">
        <v>8</v>
      </c>
      <c r="B81" s="112"/>
      <c r="C81" s="113"/>
      <c r="D81" s="113"/>
      <c r="E81" s="113"/>
      <c r="F81" s="80" t="s">
        <v>125</v>
      </c>
      <c r="G81" s="128"/>
      <c r="H81" s="114"/>
      <c r="I81" s="114"/>
      <c r="J81" s="114"/>
      <c r="K81" s="85"/>
      <c r="L81" s="79"/>
    </row>
    <row r="82" spans="1:12" ht="22.5" x14ac:dyDescent="0.2">
      <c r="A82" s="1" t="s">
        <v>119</v>
      </c>
      <c r="B82" s="109">
        <v>17</v>
      </c>
      <c r="C82" s="110" t="s">
        <v>176</v>
      </c>
      <c r="D82" s="110"/>
      <c r="E82" s="110" t="s">
        <v>134</v>
      </c>
      <c r="F82" s="80" t="s">
        <v>177</v>
      </c>
      <c r="G82" s="127" t="s">
        <v>140</v>
      </c>
      <c r="H82" s="111">
        <v>8450</v>
      </c>
      <c r="I82" s="111"/>
      <c r="J82" s="111" t="str">
        <f>IF(ISNUMBER(I82),ROUND(H82*I82,3),"")</f>
        <v/>
      </c>
      <c r="K82" s="84"/>
      <c r="L82" s="78">
        <f>ROUND(H82*K82,2)</f>
        <v>0</v>
      </c>
    </row>
    <row r="83" spans="1:12" x14ac:dyDescent="0.2">
      <c r="A83" s="1" t="s">
        <v>5</v>
      </c>
      <c r="B83" s="112"/>
      <c r="C83" s="113"/>
      <c r="D83" s="113"/>
      <c r="E83" s="113"/>
      <c r="F83" s="80"/>
      <c r="G83" s="128"/>
      <c r="H83" s="114"/>
      <c r="I83" s="114"/>
      <c r="J83" s="114"/>
      <c r="K83" s="85"/>
      <c r="L83" s="79"/>
    </row>
    <row r="84" spans="1:12" x14ac:dyDescent="0.2">
      <c r="A84" s="1" t="s">
        <v>7</v>
      </c>
      <c r="B84" s="112"/>
      <c r="C84" s="113"/>
      <c r="D84" s="113"/>
      <c r="E84" s="113"/>
      <c r="F84" s="80" t="s">
        <v>178</v>
      </c>
      <c r="G84" s="128"/>
      <c r="H84" s="114"/>
      <c r="I84" s="114"/>
      <c r="J84" s="114"/>
      <c r="K84" s="85"/>
      <c r="L84" s="79"/>
    </row>
    <row r="85" spans="1:12" x14ac:dyDescent="0.2">
      <c r="A85" s="1" t="s">
        <v>8</v>
      </c>
      <c r="B85" s="112"/>
      <c r="C85" s="113"/>
      <c r="D85" s="113"/>
      <c r="E85" s="113"/>
      <c r="F85" s="80" t="s">
        <v>125</v>
      </c>
      <c r="G85" s="128"/>
      <c r="H85" s="114"/>
      <c r="I85" s="114"/>
      <c r="J85" s="114"/>
      <c r="K85" s="85"/>
      <c r="L85" s="79"/>
    </row>
    <row r="86" spans="1:12" ht="22.5" x14ac:dyDescent="0.2">
      <c r="A86" s="1" t="s">
        <v>119</v>
      </c>
      <c r="B86" s="109">
        <v>18</v>
      </c>
      <c r="C86" s="110" t="s">
        <v>179</v>
      </c>
      <c r="D86" s="110"/>
      <c r="E86" s="110" t="s">
        <v>134</v>
      </c>
      <c r="F86" s="80" t="s">
        <v>180</v>
      </c>
      <c r="G86" s="127" t="s">
        <v>181</v>
      </c>
      <c r="H86" s="111">
        <v>2458</v>
      </c>
      <c r="I86" s="111"/>
      <c r="J86" s="111" t="str">
        <f>IF(ISNUMBER(I86),ROUND(H86*I86,3),"")</f>
        <v/>
      </c>
      <c r="K86" s="84"/>
      <c r="L86" s="78">
        <f>ROUND(H86*K86,2)</f>
        <v>0</v>
      </c>
    </row>
    <row r="87" spans="1:12" x14ac:dyDescent="0.2">
      <c r="A87" s="1" t="s">
        <v>5</v>
      </c>
      <c r="B87" s="112"/>
      <c r="C87" s="113"/>
      <c r="D87" s="113"/>
      <c r="E87" s="113"/>
      <c r="F87" s="80"/>
      <c r="G87" s="128"/>
      <c r="H87" s="114"/>
      <c r="I87" s="114"/>
      <c r="J87" s="114"/>
      <c r="K87" s="85"/>
      <c r="L87" s="79"/>
    </row>
    <row r="88" spans="1:12" x14ac:dyDescent="0.2">
      <c r="A88" s="1" t="s">
        <v>7</v>
      </c>
      <c r="B88" s="112"/>
      <c r="C88" s="113"/>
      <c r="D88" s="113"/>
      <c r="E88" s="113"/>
      <c r="F88" s="80" t="s">
        <v>182</v>
      </c>
      <c r="G88" s="128"/>
      <c r="H88" s="114"/>
      <c r="I88" s="114"/>
      <c r="J88" s="114"/>
      <c r="K88" s="85"/>
      <c r="L88" s="79"/>
    </row>
    <row r="89" spans="1:12" x14ac:dyDescent="0.2">
      <c r="A89" s="1" t="s">
        <v>8</v>
      </c>
      <c r="B89" s="112"/>
      <c r="C89" s="113"/>
      <c r="D89" s="113"/>
      <c r="E89" s="113"/>
      <c r="F89" s="80" t="s">
        <v>125</v>
      </c>
      <c r="G89" s="128"/>
      <c r="H89" s="114"/>
      <c r="I89" s="114"/>
      <c r="J89" s="114"/>
      <c r="K89" s="85"/>
      <c r="L89" s="79"/>
    </row>
    <row r="90" spans="1:12" ht="22.5" x14ac:dyDescent="0.2">
      <c r="A90" s="1" t="s">
        <v>119</v>
      </c>
      <c r="B90" s="109">
        <v>19</v>
      </c>
      <c r="C90" s="110" t="s">
        <v>183</v>
      </c>
      <c r="D90" s="110"/>
      <c r="E90" s="110" t="s">
        <v>134</v>
      </c>
      <c r="F90" s="80" t="s">
        <v>184</v>
      </c>
      <c r="G90" s="127" t="s">
        <v>181</v>
      </c>
      <c r="H90" s="111">
        <v>30</v>
      </c>
      <c r="I90" s="111"/>
      <c r="J90" s="111" t="str">
        <f>IF(ISNUMBER(I90),ROUND(H90*I90,3),"")</f>
        <v/>
      </c>
      <c r="K90" s="84"/>
      <c r="L90" s="78">
        <f>ROUND(H90*K90,2)</f>
        <v>0</v>
      </c>
    </row>
    <row r="91" spans="1:12" x14ac:dyDescent="0.2">
      <c r="A91" s="1" t="s">
        <v>5</v>
      </c>
      <c r="B91" s="112"/>
      <c r="C91" s="113"/>
      <c r="D91" s="113"/>
      <c r="E91" s="113"/>
      <c r="F91" s="80"/>
      <c r="G91" s="128"/>
      <c r="H91" s="114"/>
      <c r="I91" s="114"/>
      <c r="J91" s="114"/>
      <c r="K91" s="85"/>
      <c r="L91" s="79"/>
    </row>
    <row r="92" spans="1:12" x14ac:dyDescent="0.2">
      <c r="A92" s="1" t="s">
        <v>7</v>
      </c>
      <c r="B92" s="112"/>
      <c r="C92" s="113"/>
      <c r="D92" s="113"/>
      <c r="E92" s="113"/>
      <c r="F92" s="80" t="s">
        <v>185</v>
      </c>
      <c r="G92" s="128"/>
      <c r="H92" s="114"/>
      <c r="I92" s="114"/>
      <c r="J92" s="114"/>
      <c r="K92" s="85"/>
      <c r="L92" s="79"/>
    </row>
    <row r="93" spans="1:12" x14ac:dyDescent="0.2">
      <c r="A93" s="1" t="s">
        <v>8</v>
      </c>
      <c r="B93" s="112"/>
      <c r="C93" s="113"/>
      <c r="D93" s="113"/>
      <c r="E93" s="113"/>
      <c r="F93" s="80" t="s">
        <v>125</v>
      </c>
      <c r="G93" s="128"/>
      <c r="H93" s="114"/>
      <c r="I93" s="114"/>
      <c r="J93" s="114"/>
      <c r="K93" s="85"/>
      <c r="L93" s="79"/>
    </row>
    <row r="94" spans="1:12" x14ac:dyDescent="0.2">
      <c r="A94" s="1"/>
      <c r="B94" s="115"/>
      <c r="C94" s="116"/>
      <c r="D94" s="116"/>
      <c r="E94" s="116"/>
      <c r="F94" s="116"/>
      <c r="G94" s="129"/>
      <c r="H94" s="117"/>
      <c r="I94" s="117"/>
      <c r="J94" s="117"/>
      <c r="K94" s="86"/>
      <c r="L94" s="81"/>
    </row>
    <row r="95" spans="1:12" ht="22.5" x14ac:dyDescent="0.2">
      <c r="A95" s="1" t="s">
        <v>101</v>
      </c>
      <c r="B95" s="118"/>
      <c r="C95" s="119" t="s">
        <v>316</v>
      </c>
      <c r="D95" s="119"/>
      <c r="E95" s="119"/>
      <c r="F95" s="119" t="s">
        <v>9</v>
      </c>
      <c r="G95" s="130"/>
      <c r="H95" s="120"/>
      <c r="I95" s="120"/>
      <c r="J95" s="120">
        <f>SUBTOTAL(9,J34:J94)</f>
        <v>0</v>
      </c>
      <c r="K95" s="87"/>
      <c r="L95" s="88">
        <f>SUBTOTAL(9,L34:L94)</f>
        <v>0</v>
      </c>
    </row>
    <row r="96" spans="1:12" ht="12" thickBot="1" x14ac:dyDescent="0.25">
      <c r="A96" s="1"/>
      <c r="B96" s="121"/>
      <c r="C96" s="122"/>
      <c r="D96" s="122"/>
      <c r="E96" s="122"/>
      <c r="F96" s="122"/>
      <c r="G96" s="123"/>
      <c r="H96" s="124"/>
      <c r="I96" s="125"/>
      <c r="J96" s="124"/>
      <c r="K96" s="77"/>
      <c r="L96" s="77"/>
    </row>
    <row r="97" spans="1:12" x14ac:dyDescent="0.2">
      <c r="A97" s="1" t="s">
        <v>115</v>
      </c>
      <c r="B97" s="106" t="s">
        <v>116</v>
      </c>
      <c r="C97" s="107" t="s">
        <v>186</v>
      </c>
      <c r="D97" s="107"/>
      <c r="E97" s="107"/>
      <c r="F97" s="107" t="s">
        <v>187</v>
      </c>
      <c r="G97" s="126"/>
      <c r="H97" s="108"/>
      <c r="I97" s="108"/>
      <c r="J97" s="108"/>
      <c r="K97" s="82"/>
      <c r="L97" s="83"/>
    </row>
    <row r="98" spans="1:12" ht="22.5" x14ac:dyDescent="0.2">
      <c r="A98" s="1" t="s">
        <v>119</v>
      </c>
      <c r="B98" s="109">
        <v>20</v>
      </c>
      <c r="C98" s="110" t="s">
        <v>188</v>
      </c>
      <c r="D98" s="110"/>
      <c r="E98" s="110" t="s">
        <v>134</v>
      </c>
      <c r="F98" s="80" t="s">
        <v>189</v>
      </c>
      <c r="G98" s="127" t="s">
        <v>181</v>
      </c>
      <c r="H98" s="111">
        <v>400</v>
      </c>
      <c r="I98" s="111"/>
      <c r="J98" s="111" t="str">
        <f>IF(ISNUMBER(I98),ROUND(H98*I98,3),"")</f>
        <v/>
      </c>
      <c r="K98" s="84"/>
      <c r="L98" s="78">
        <f>ROUND(H98*K98,2)</f>
        <v>0</v>
      </c>
    </row>
    <row r="99" spans="1:12" x14ac:dyDescent="0.2">
      <c r="A99" s="1" t="s">
        <v>5</v>
      </c>
      <c r="B99" s="112"/>
      <c r="C99" s="113"/>
      <c r="D99" s="113"/>
      <c r="E99" s="113"/>
      <c r="F99" s="80"/>
      <c r="G99" s="128"/>
      <c r="H99" s="114"/>
      <c r="I99" s="114"/>
      <c r="J99" s="114"/>
      <c r="K99" s="85"/>
      <c r="L99" s="79"/>
    </row>
    <row r="100" spans="1:12" x14ac:dyDescent="0.2">
      <c r="A100" s="1" t="s">
        <v>7</v>
      </c>
      <c r="B100" s="112"/>
      <c r="C100" s="113"/>
      <c r="D100" s="113"/>
      <c r="E100" s="113"/>
      <c r="F100" s="80" t="s">
        <v>190</v>
      </c>
      <c r="G100" s="128"/>
      <c r="H100" s="114"/>
      <c r="I100" s="114"/>
      <c r="J100" s="114"/>
      <c r="K100" s="85"/>
      <c r="L100" s="79"/>
    </row>
    <row r="101" spans="1:12" x14ac:dyDescent="0.2">
      <c r="A101" s="1" t="s">
        <v>8</v>
      </c>
      <c r="B101" s="112"/>
      <c r="C101" s="113"/>
      <c r="D101" s="113"/>
      <c r="E101" s="113"/>
      <c r="F101" s="80" t="s">
        <v>125</v>
      </c>
      <c r="G101" s="128"/>
      <c r="H101" s="114"/>
      <c r="I101" s="114"/>
      <c r="J101" s="114"/>
      <c r="K101" s="85"/>
      <c r="L101" s="79"/>
    </row>
    <row r="102" spans="1:12" ht="22.5" x14ac:dyDescent="0.2">
      <c r="A102" s="1" t="s">
        <v>119</v>
      </c>
      <c r="B102" s="109">
        <v>21</v>
      </c>
      <c r="C102" s="110" t="s">
        <v>191</v>
      </c>
      <c r="D102" s="110"/>
      <c r="E102" s="110" t="s">
        <v>134</v>
      </c>
      <c r="F102" s="80" t="s">
        <v>192</v>
      </c>
      <c r="G102" s="127" t="s">
        <v>181</v>
      </c>
      <c r="H102" s="111">
        <v>400</v>
      </c>
      <c r="I102" s="111"/>
      <c r="J102" s="111" t="str">
        <f>IF(ISNUMBER(I102),ROUND(H102*I102,3),"")</f>
        <v/>
      </c>
      <c r="K102" s="84"/>
      <c r="L102" s="78">
        <f>ROUND(H102*K102,2)</f>
        <v>0</v>
      </c>
    </row>
    <row r="103" spans="1:12" x14ac:dyDescent="0.2">
      <c r="A103" s="1" t="s">
        <v>5</v>
      </c>
      <c r="B103" s="112"/>
      <c r="C103" s="113"/>
      <c r="D103" s="113"/>
      <c r="E103" s="113"/>
      <c r="F103" s="80"/>
      <c r="G103" s="128"/>
      <c r="H103" s="114"/>
      <c r="I103" s="114"/>
      <c r="J103" s="114"/>
      <c r="K103" s="85"/>
      <c r="L103" s="79"/>
    </row>
    <row r="104" spans="1:12" x14ac:dyDescent="0.2">
      <c r="A104" s="1" t="s">
        <v>7</v>
      </c>
      <c r="B104" s="112"/>
      <c r="C104" s="113"/>
      <c r="D104" s="113"/>
      <c r="E104" s="113"/>
      <c r="F104" s="80" t="s">
        <v>190</v>
      </c>
      <c r="G104" s="128"/>
      <c r="H104" s="114"/>
      <c r="I104" s="114"/>
      <c r="J104" s="114"/>
      <c r="K104" s="85"/>
      <c r="L104" s="79"/>
    </row>
    <row r="105" spans="1:12" x14ac:dyDescent="0.2">
      <c r="A105" s="1" t="s">
        <v>8</v>
      </c>
      <c r="B105" s="112"/>
      <c r="C105" s="113"/>
      <c r="D105" s="113"/>
      <c r="E105" s="113"/>
      <c r="F105" s="80" t="s">
        <v>125</v>
      </c>
      <c r="G105" s="128"/>
      <c r="H105" s="114"/>
      <c r="I105" s="114"/>
      <c r="J105" s="114"/>
      <c r="K105" s="85"/>
      <c r="L105" s="79"/>
    </row>
    <row r="106" spans="1:12" ht="22.5" x14ac:dyDescent="0.2">
      <c r="A106" s="1" t="s">
        <v>119</v>
      </c>
      <c r="B106" s="109">
        <v>22</v>
      </c>
      <c r="C106" s="110" t="s">
        <v>193</v>
      </c>
      <c r="D106" s="110"/>
      <c r="E106" s="110" t="s">
        <v>134</v>
      </c>
      <c r="F106" s="80" t="s">
        <v>194</v>
      </c>
      <c r="G106" s="127" t="s">
        <v>140</v>
      </c>
      <c r="H106" s="111">
        <v>1800</v>
      </c>
      <c r="I106" s="111"/>
      <c r="J106" s="111" t="str">
        <f>IF(ISNUMBER(I106),ROUND(H106*I106,3),"")</f>
        <v/>
      </c>
      <c r="K106" s="84"/>
      <c r="L106" s="78">
        <f>ROUND(H106*K106,2)</f>
        <v>0</v>
      </c>
    </row>
    <row r="107" spans="1:12" x14ac:dyDescent="0.2">
      <c r="A107" s="1" t="s">
        <v>5</v>
      </c>
      <c r="B107" s="112"/>
      <c r="C107" s="113"/>
      <c r="D107" s="113"/>
      <c r="E107" s="113"/>
      <c r="F107" s="80"/>
      <c r="G107" s="128"/>
      <c r="H107" s="114"/>
      <c r="I107" s="114"/>
      <c r="J107" s="114"/>
      <c r="K107" s="85"/>
      <c r="L107" s="79"/>
    </row>
    <row r="108" spans="1:12" ht="22.5" x14ac:dyDescent="0.2">
      <c r="A108" s="1" t="s">
        <v>7</v>
      </c>
      <c r="B108" s="112"/>
      <c r="C108" s="113"/>
      <c r="D108" s="113"/>
      <c r="E108" s="113"/>
      <c r="F108" s="80" t="s">
        <v>195</v>
      </c>
      <c r="G108" s="128"/>
      <c r="H108" s="114"/>
      <c r="I108" s="114"/>
      <c r="J108" s="114"/>
      <c r="K108" s="85"/>
      <c r="L108" s="79"/>
    </row>
    <row r="109" spans="1:12" x14ac:dyDescent="0.2">
      <c r="A109" s="1" t="s">
        <v>8</v>
      </c>
      <c r="B109" s="112"/>
      <c r="C109" s="113"/>
      <c r="D109" s="113"/>
      <c r="E109" s="113"/>
      <c r="F109" s="80" t="s">
        <v>125</v>
      </c>
      <c r="G109" s="128"/>
      <c r="H109" s="114"/>
      <c r="I109" s="114"/>
      <c r="J109" s="114"/>
      <c r="K109" s="85"/>
      <c r="L109" s="79"/>
    </row>
    <row r="110" spans="1:12" ht="22.5" x14ac:dyDescent="0.2">
      <c r="A110" s="1" t="s">
        <v>119</v>
      </c>
      <c r="B110" s="109">
        <v>23</v>
      </c>
      <c r="C110" s="110" t="s">
        <v>196</v>
      </c>
      <c r="D110" s="110"/>
      <c r="E110" s="110" t="s">
        <v>134</v>
      </c>
      <c r="F110" s="80" t="s">
        <v>197</v>
      </c>
      <c r="G110" s="127" t="s">
        <v>140</v>
      </c>
      <c r="H110" s="111">
        <v>600</v>
      </c>
      <c r="I110" s="111"/>
      <c r="J110" s="111" t="str">
        <f>IF(ISNUMBER(I110),ROUND(H110*I110,3),"")</f>
        <v/>
      </c>
      <c r="K110" s="84"/>
      <c r="L110" s="78">
        <f>ROUND(H110*K110,2)</f>
        <v>0</v>
      </c>
    </row>
    <row r="111" spans="1:12" x14ac:dyDescent="0.2">
      <c r="A111" s="1" t="s">
        <v>5</v>
      </c>
      <c r="B111" s="112"/>
      <c r="C111" s="113"/>
      <c r="D111" s="113"/>
      <c r="E111" s="113"/>
      <c r="F111" s="80"/>
      <c r="G111" s="128"/>
      <c r="H111" s="114"/>
      <c r="I111" s="114"/>
      <c r="J111" s="114"/>
      <c r="K111" s="85"/>
      <c r="L111" s="79"/>
    </row>
    <row r="112" spans="1:12" ht="22.5" x14ac:dyDescent="0.2">
      <c r="A112" s="1" t="s">
        <v>7</v>
      </c>
      <c r="B112" s="112"/>
      <c r="C112" s="113"/>
      <c r="D112" s="113"/>
      <c r="E112" s="113"/>
      <c r="F112" s="80" t="s">
        <v>198</v>
      </c>
      <c r="G112" s="128"/>
      <c r="H112" s="114"/>
      <c r="I112" s="114"/>
      <c r="J112" s="114"/>
      <c r="K112" s="85"/>
      <c r="L112" s="79"/>
    </row>
    <row r="113" spans="1:12" x14ac:dyDescent="0.2">
      <c r="A113" s="1" t="s">
        <v>8</v>
      </c>
      <c r="B113" s="112"/>
      <c r="C113" s="113"/>
      <c r="D113" s="113"/>
      <c r="E113" s="113"/>
      <c r="F113" s="80" t="s">
        <v>125</v>
      </c>
      <c r="G113" s="128"/>
      <c r="H113" s="114"/>
      <c r="I113" s="114"/>
      <c r="J113" s="114"/>
      <c r="K113" s="85"/>
      <c r="L113" s="79"/>
    </row>
    <row r="114" spans="1:12" ht="22.5" x14ac:dyDescent="0.2">
      <c r="A114" s="1" t="s">
        <v>119</v>
      </c>
      <c r="B114" s="109">
        <v>24</v>
      </c>
      <c r="C114" s="110" t="s">
        <v>199</v>
      </c>
      <c r="D114" s="110"/>
      <c r="E114" s="110" t="s">
        <v>134</v>
      </c>
      <c r="F114" s="80" t="s">
        <v>200</v>
      </c>
      <c r="G114" s="127" t="s">
        <v>140</v>
      </c>
      <c r="H114" s="111">
        <v>1000</v>
      </c>
      <c r="I114" s="111"/>
      <c r="J114" s="111" t="str">
        <f>IF(ISNUMBER(I114),ROUND(H114*I114,3),"")</f>
        <v/>
      </c>
      <c r="K114" s="84"/>
      <c r="L114" s="78">
        <f>ROUND(H114*K114,2)</f>
        <v>0</v>
      </c>
    </row>
    <row r="115" spans="1:12" x14ac:dyDescent="0.2">
      <c r="A115" s="1" t="s">
        <v>5</v>
      </c>
      <c r="B115" s="112"/>
      <c r="C115" s="113"/>
      <c r="D115" s="113"/>
      <c r="E115" s="113"/>
      <c r="F115" s="80"/>
      <c r="G115" s="128"/>
      <c r="H115" s="114"/>
      <c r="I115" s="114"/>
      <c r="J115" s="114"/>
      <c r="K115" s="85"/>
      <c r="L115" s="79"/>
    </row>
    <row r="116" spans="1:12" x14ac:dyDescent="0.2">
      <c r="A116" s="1" t="s">
        <v>7</v>
      </c>
      <c r="B116" s="112"/>
      <c r="C116" s="113"/>
      <c r="D116" s="113"/>
      <c r="E116" s="113"/>
      <c r="F116" s="80" t="s">
        <v>201</v>
      </c>
      <c r="G116" s="128"/>
      <c r="H116" s="114"/>
      <c r="I116" s="114"/>
      <c r="J116" s="114"/>
      <c r="K116" s="85"/>
      <c r="L116" s="79"/>
    </row>
    <row r="117" spans="1:12" x14ac:dyDescent="0.2">
      <c r="A117" s="1" t="s">
        <v>8</v>
      </c>
      <c r="B117" s="112"/>
      <c r="C117" s="113"/>
      <c r="D117" s="113"/>
      <c r="E117" s="113"/>
      <c r="F117" s="80" t="s">
        <v>125</v>
      </c>
      <c r="G117" s="128"/>
      <c r="H117" s="114"/>
      <c r="I117" s="114"/>
      <c r="J117" s="114"/>
      <c r="K117" s="85"/>
      <c r="L117" s="79"/>
    </row>
    <row r="118" spans="1:12" ht="22.5" x14ac:dyDescent="0.2">
      <c r="A118" s="1" t="s">
        <v>119</v>
      </c>
      <c r="B118" s="109">
        <v>25</v>
      </c>
      <c r="C118" s="110" t="s">
        <v>202</v>
      </c>
      <c r="D118" s="110"/>
      <c r="E118" s="110" t="s">
        <v>134</v>
      </c>
      <c r="F118" s="80" t="s">
        <v>203</v>
      </c>
      <c r="G118" s="127" t="s">
        <v>181</v>
      </c>
      <c r="H118" s="111">
        <v>2000</v>
      </c>
      <c r="I118" s="111"/>
      <c r="J118" s="111" t="str">
        <f>IF(ISNUMBER(I118),ROUND(H118*I118,3),"")</f>
        <v/>
      </c>
      <c r="K118" s="84"/>
      <c r="L118" s="78">
        <f>ROUND(H118*K118,2)</f>
        <v>0</v>
      </c>
    </row>
    <row r="119" spans="1:12" x14ac:dyDescent="0.2">
      <c r="A119" s="1" t="s">
        <v>5</v>
      </c>
      <c r="B119" s="112"/>
      <c r="C119" s="113"/>
      <c r="D119" s="113"/>
      <c r="E119" s="113"/>
      <c r="F119" s="80"/>
      <c r="G119" s="128"/>
      <c r="H119" s="114"/>
      <c r="I119" s="114"/>
      <c r="J119" s="114"/>
      <c r="K119" s="85"/>
      <c r="L119" s="79"/>
    </row>
    <row r="120" spans="1:12" x14ac:dyDescent="0.2">
      <c r="A120" s="1" t="s">
        <v>7</v>
      </c>
      <c r="B120" s="112"/>
      <c r="C120" s="113"/>
      <c r="D120" s="113"/>
      <c r="E120" s="113"/>
      <c r="F120" s="80" t="s">
        <v>204</v>
      </c>
      <c r="G120" s="128"/>
      <c r="H120" s="114"/>
      <c r="I120" s="114"/>
      <c r="J120" s="114"/>
      <c r="K120" s="85"/>
      <c r="L120" s="79"/>
    </row>
    <row r="121" spans="1:12" x14ac:dyDescent="0.2">
      <c r="A121" s="1" t="s">
        <v>8</v>
      </c>
      <c r="B121" s="112"/>
      <c r="C121" s="113"/>
      <c r="D121" s="113"/>
      <c r="E121" s="113"/>
      <c r="F121" s="80" t="s">
        <v>125</v>
      </c>
      <c r="G121" s="128"/>
      <c r="H121" s="114"/>
      <c r="I121" s="114"/>
      <c r="J121" s="114"/>
      <c r="K121" s="85"/>
      <c r="L121" s="79"/>
    </row>
    <row r="122" spans="1:12" ht="22.5" x14ac:dyDescent="0.2">
      <c r="A122" s="1" t="s">
        <v>119</v>
      </c>
      <c r="B122" s="109">
        <v>26</v>
      </c>
      <c r="C122" s="110" t="s">
        <v>205</v>
      </c>
      <c r="D122" s="110"/>
      <c r="E122" s="110" t="s">
        <v>134</v>
      </c>
      <c r="F122" s="80" t="s">
        <v>206</v>
      </c>
      <c r="G122" s="127" t="s">
        <v>147</v>
      </c>
      <c r="H122" s="111">
        <v>110</v>
      </c>
      <c r="I122" s="111"/>
      <c r="J122" s="111" t="str">
        <f>IF(ISNUMBER(I122),ROUND(H122*I122,3),"")</f>
        <v/>
      </c>
      <c r="K122" s="84"/>
      <c r="L122" s="78">
        <f>ROUND(H122*K122,2)</f>
        <v>0</v>
      </c>
    </row>
    <row r="123" spans="1:12" x14ac:dyDescent="0.2">
      <c r="A123" s="1" t="s">
        <v>5</v>
      </c>
      <c r="B123" s="112"/>
      <c r="C123" s="113"/>
      <c r="D123" s="113"/>
      <c r="E123" s="113"/>
      <c r="F123" s="80"/>
      <c r="G123" s="128"/>
      <c r="H123" s="114"/>
      <c r="I123" s="114"/>
      <c r="J123" s="114"/>
      <c r="K123" s="85"/>
      <c r="L123" s="79"/>
    </row>
    <row r="124" spans="1:12" ht="22.5" x14ac:dyDescent="0.2">
      <c r="A124" s="1" t="s">
        <v>7</v>
      </c>
      <c r="B124" s="112"/>
      <c r="C124" s="113"/>
      <c r="D124" s="113"/>
      <c r="E124" s="113"/>
      <c r="F124" s="80" t="s">
        <v>207</v>
      </c>
      <c r="G124" s="128"/>
      <c r="H124" s="114"/>
      <c r="I124" s="114"/>
      <c r="J124" s="114"/>
      <c r="K124" s="85"/>
      <c r="L124" s="79"/>
    </row>
    <row r="125" spans="1:12" x14ac:dyDescent="0.2">
      <c r="A125" s="1" t="s">
        <v>8</v>
      </c>
      <c r="B125" s="112"/>
      <c r="C125" s="113"/>
      <c r="D125" s="113"/>
      <c r="E125" s="113"/>
      <c r="F125" s="80" t="s">
        <v>125</v>
      </c>
      <c r="G125" s="128"/>
      <c r="H125" s="114"/>
      <c r="I125" s="114"/>
      <c r="J125" s="114"/>
      <c r="K125" s="85"/>
      <c r="L125" s="79"/>
    </row>
    <row r="126" spans="1:12" x14ac:dyDescent="0.2">
      <c r="A126" s="1"/>
      <c r="B126" s="115"/>
      <c r="C126" s="116"/>
      <c r="D126" s="116"/>
      <c r="E126" s="116"/>
      <c r="F126" s="116"/>
      <c r="G126" s="129"/>
      <c r="H126" s="117"/>
      <c r="I126" s="117"/>
      <c r="J126" s="117"/>
      <c r="K126" s="86"/>
      <c r="L126" s="81"/>
    </row>
    <row r="127" spans="1:12" ht="22.5" x14ac:dyDescent="0.2">
      <c r="A127" s="1" t="s">
        <v>101</v>
      </c>
      <c r="B127" s="118"/>
      <c r="C127" s="119" t="s">
        <v>317</v>
      </c>
      <c r="D127" s="119"/>
      <c r="E127" s="119"/>
      <c r="F127" s="119" t="s">
        <v>187</v>
      </c>
      <c r="G127" s="130"/>
      <c r="H127" s="120"/>
      <c r="I127" s="120"/>
      <c r="J127" s="120">
        <f>SUBTOTAL(9,J98:J126)</f>
        <v>0</v>
      </c>
      <c r="K127" s="87"/>
      <c r="L127" s="88">
        <f>SUBTOTAL(9,L98:L126)</f>
        <v>0</v>
      </c>
    </row>
    <row r="128" spans="1:12" ht="12" thickBot="1" x14ac:dyDescent="0.25">
      <c r="A128" s="1"/>
      <c r="B128" s="121"/>
      <c r="C128" s="122"/>
      <c r="D128" s="122"/>
      <c r="E128" s="122"/>
      <c r="F128" s="122"/>
      <c r="G128" s="123"/>
      <c r="H128" s="124"/>
      <c r="I128" s="125"/>
      <c r="J128" s="124"/>
      <c r="K128" s="77"/>
      <c r="L128" s="77"/>
    </row>
    <row r="129" spans="1:12" x14ac:dyDescent="0.2">
      <c r="A129" s="1" t="s">
        <v>115</v>
      </c>
      <c r="B129" s="106" t="s">
        <v>116</v>
      </c>
      <c r="C129" s="107" t="s">
        <v>208</v>
      </c>
      <c r="D129" s="107"/>
      <c r="E129" s="107"/>
      <c r="F129" s="107" t="s">
        <v>209</v>
      </c>
      <c r="G129" s="126"/>
      <c r="H129" s="108"/>
      <c r="I129" s="108"/>
      <c r="J129" s="108"/>
      <c r="K129" s="82"/>
      <c r="L129" s="83"/>
    </row>
    <row r="130" spans="1:12" ht="22.5" x14ac:dyDescent="0.2">
      <c r="A130" s="1" t="s">
        <v>119</v>
      </c>
      <c r="B130" s="109">
        <v>27</v>
      </c>
      <c r="C130" s="110" t="s">
        <v>210</v>
      </c>
      <c r="D130" s="110"/>
      <c r="E130" s="110" t="s">
        <v>134</v>
      </c>
      <c r="F130" s="80" t="s">
        <v>211</v>
      </c>
      <c r="G130" s="127" t="s">
        <v>212</v>
      </c>
      <c r="H130" s="111">
        <v>2766</v>
      </c>
      <c r="I130" s="111"/>
      <c r="J130" s="111" t="str">
        <f>IF(ISNUMBER(I130),ROUND(H130*I130,3),"")</f>
        <v/>
      </c>
      <c r="K130" s="84"/>
      <c r="L130" s="78">
        <f>ROUND(H130*K130,2)</f>
        <v>0</v>
      </c>
    </row>
    <row r="131" spans="1:12" x14ac:dyDescent="0.2">
      <c r="A131" s="1" t="s">
        <v>5</v>
      </c>
      <c r="B131" s="112"/>
      <c r="C131" s="113"/>
      <c r="D131" s="113"/>
      <c r="E131" s="113"/>
      <c r="F131" s="80"/>
      <c r="G131" s="128"/>
      <c r="H131" s="114"/>
      <c r="I131" s="114"/>
      <c r="J131" s="114"/>
      <c r="K131" s="85"/>
      <c r="L131" s="79"/>
    </row>
    <row r="132" spans="1:12" ht="45" x14ac:dyDescent="0.2">
      <c r="A132" s="1" t="s">
        <v>7</v>
      </c>
      <c r="B132" s="112"/>
      <c r="C132" s="113"/>
      <c r="D132" s="113"/>
      <c r="E132" s="113"/>
      <c r="F132" s="80" t="s">
        <v>213</v>
      </c>
      <c r="G132" s="128"/>
      <c r="H132" s="114"/>
      <c r="I132" s="114"/>
      <c r="J132" s="114"/>
      <c r="K132" s="85"/>
      <c r="L132" s="79"/>
    </row>
    <row r="133" spans="1:12" x14ac:dyDescent="0.2">
      <c r="A133" s="1" t="s">
        <v>8</v>
      </c>
      <c r="B133" s="112"/>
      <c r="C133" s="113"/>
      <c r="D133" s="113"/>
      <c r="E133" s="113"/>
      <c r="F133" s="80" t="s">
        <v>125</v>
      </c>
      <c r="G133" s="128"/>
      <c r="H133" s="114"/>
      <c r="I133" s="114"/>
      <c r="J133" s="114"/>
      <c r="K133" s="85"/>
      <c r="L133" s="79"/>
    </row>
    <row r="134" spans="1:12" s="160" customFormat="1" x14ac:dyDescent="0.2">
      <c r="A134" s="152" t="s">
        <v>119</v>
      </c>
      <c r="B134" s="153"/>
      <c r="C134" s="154"/>
      <c r="D134" s="154"/>
      <c r="E134" s="154"/>
      <c r="F134" s="155"/>
      <c r="G134" s="156"/>
      <c r="H134" s="157"/>
      <c r="I134" s="157"/>
      <c r="J134" s="157"/>
      <c r="K134" s="158"/>
      <c r="L134" s="159"/>
    </row>
    <row r="135" spans="1:12" s="160" customFormat="1" x14ac:dyDescent="0.2">
      <c r="A135" s="152" t="s">
        <v>5</v>
      </c>
      <c r="B135" s="161"/>
      <c r="C135" s="162"/>
      <c r="D135" s="162"/>
      <c r="E135" s="162"/>
      <c r="F135" s="155"/>
      <c r="G135" s="163"/>
      <c r="H135" s="164"/>
      <c r="I135" s="164"/>
      <c r="J135" s="164"/>
      <c r="K135" s="165"/>
      <c r="L135" s="166"/>
    </row>
    <row r="136" spans="1:12" s="160" customFormat="1" x14ac:dyDescent="0.2">
      <c r="A136" s="152" t="s">
        <v>7</v>
      </c>
      <c r="B136" s="161"/>
      <c r="C136" s="162"/>
      <c r="D136" s="162"/>
      <c r="E136" s="162"/>
      <c r="F136" s="155"/>
      <c r="G136" s="163"/>
      <c r="H136" s="164"/>
      <c r="I136" s="164"/>
      <c r="J136" s="164"/>
      <c r="K136" s="165"/>
      <c r="L136" s="166"/>
    </row>
    <row r="137" spans="1:12" s="160" customFormat="1" x14ac:dyDescent="0.2">
      <c r="A137" s="152" t="s">
        <v>8</v>
      </c>
      <c r="B137" s="161"/>
      <c r="C137" s="162"/>
      <c r="D137" s="162"/>
      <c r="E137" s="162"/>
      <c r="F137" s="155"/>
      <c r="G137" s="163"/>
      <c r="H137" s="164"/>
      <c r="I137" s="164"/>
      <c r="J137" s="164"/>
      <c r="K137" s="165"/>
      <c r="L137" s="166"/>
    </row>
    <row r="138" spans="1:12" s="175" customFormat="1" ht="22.5" x14ac:dyDescent="0.2">
      <c r="A138" s="167" t="s">
        <v>119</v>
      </c>
      <c r="B138" s="168">
        <v>28</v>
      </c>
      <c r="C138" s="169" t="s">
        <v>326</v>
      </c>
      <c r="D138" s="169"/>
      <c r="E138" s="169" t="s">
        <v>134</v>
      </c>
      <c r="F138" s="170" t="s">
        <v>327</v>
      </c>
      <c r="G138" s="171" t="s">
        <v>147</v>
      </c>
      <c r="H138" s="172">
        <v>1044.0999999999999</v>
      </c>
      <c r="I138" s="172"/>
      <c r="J138" s="172" t="str">
        <f>IF(ISNUMBER(I138),ROUND(H138*I138,3),"")</f>
        <v/>
      </c>
      <c r="K138" s="173"/>
      <c r="L138" s="174">
        <f>ROUND(H138*K138,2)</f>
        <v>0</v>
      </c>
    </row>
    <row r="139" spans="1:12" s="175" customFormat="1" x14ac:dyDescent="0.2">
      <c r="A139" s="167" t="s">
        <v>5</v>
      </c>
      <c r="B139" s="176"/>
      <c r="C139" s="177"/>
      <c r="D139" s="177"/>
      <c r="E139" s="177"/>
      <c r="F139" s="170"/>
      <c r="G139" s="178"/>
      <c r="H139" s="179"/>
      <c r="I139" s="179"/>
      <c r="J139" s="179"/>
      <c r="K139" s="180"/>
      <c r="L139" s="181"/>
    </row>
    <row r="140" spans="1:12" s="175" customFormat="1" ht="22.5" x14ac:dyDescent="0.2">
      <c r="A140" s="167" t="s">
        <v>7</v>
      </c>
      <c r="B140" s="176"/>
      <c r="C140" s="177"/>
      <c r="D140" s="177"/>
      <c r="E140" s="177"/>
      <c r="F140" s="170" t="s">
        <v>325</v>
      </c>
      <c r="G140" s="178"/>
      <c r="H140" s="179"/>
      <c r="I140" s="179"/>
      <c r="J140" s="179"/>
      <c r="K140" s="180"/>
      <c r="L140" s="181"/>
    </row>
    <row r="141" spans="1:12" s="175" customFormat="1" x14ac:dyDescent="0.2">
      <c r="A141" s="167" t="s">
        <v>8</v>
      </c>
      <c r="B141" s="176"/>
      <c r="C141" s="177"/>
      <c r="D141" s="177"/>
      <c r="E141" s="177"/>
      <c r="F141" s="170" t="s">
        <v>125</v>
      </c>
      <c r="G141" s="178"/>
      <c r="H141" s="179"/>
      <c r="I141" s="179"/>
      <c r="J141" s="179"/>
      <c r="K141" s="180"/>
      <c r="L141" s="181"/>
    </row>
    <row r="142" spans="1:12" ht="22.5" x14ac:dyDescent="0.2">
      <c r="A142" s="1" t="s">
        <v>119</v>
      </c>
      <c r="B142" s="109">
        <v>29</v>
      </c>
      <c r="C142" s="110" t="s">
        <v>214</v>
      </c>
      <c r="D142" s="110"/>
      <c r="E142" s="110" t="s">
        <v>134</v>
      </c>
      <c r="F142" s="80" t="s">
        <v>215</v>
      </c>
      <c r="G142" s="127" t="s">
        <v>140</v>
      </c>
      <c r="H142" s="111">
        <v>8700.9</v>
      </c>
      <c r="I142" s="111"/>
      <c r="J142" s="111" t="str">
        <f>IF(ISNUMBER(I142),ROUND(H142*I142,3),"")</f>
        <v/>
      </c>
      <c r="K142" s="84"/>
      <c r="L142" s="78">
        <f>ROUND(H142*K142,2)</f>
        <v>0</v>
      </c>
    </row>
    <row r="143" spans="1:12" x14ac:dyDescent="0.2">
      <c r="A143" s="1" t="s">
        <v>5</v>
      </c>
      <c r="B143" s="112"/>
      <c r="C143" s="113"/>
      <c r="D143" s="113"/>
      <c r="E143" s="113"/>
      <c r="F143" s="80"/>
      <c r="G143" s="128"/>
      <c r="H143" s="114"/>
      <c r="I143" s="114"/>
      <c r="J143" s="114"/>
      <c r="K143" s="85"/>
      <c r="L143" s="79"/>
    </row>
    <row r="144" spans="1:12" x14ac:dyDescent="0.2">
      <c r="A144" s="1" t="s">
        <v>7</v>
      </c>
      <c r="B144" s="112"/>
      <c r="C144" s="113"/>
      <c r="D144" s="113"/>
      <c r="E144" s="113"/>
      <c r="F144" s="80" t="s">
        <v>216</v>
      </c>
      <c r="G144" s="128"/>
      <c r="H144" s="114"/>
      <c r="I144" s="114"/>
      <c r="J144" s="114"/>
      <c r="K144" s="85"/>
      <c r="L144" s="79"/>
    </row>
    <row r="145" spans="1:12" x14ac:dyDescent="0.2">
      <c r="A145" s="1" t="s">
        <v>8</v>
      </c>
      <c r="B145" s="112"/>
      <c r="C145" s="113"/>
      <c r="D145" s="113"/>
      <c r="E145" s="113"/>
      <c r="F145" s="80" t="s">
        <v>125</v>
      </c>
      <c r="G145" s="128"/>
      <c r="H145" s="114"/>
      <c r="I145" s="114"/>
      <c r="J145" s="114"/>
      <c r="K145" s="85"/>
      <c r="L145" s="79"/>
    </row>
    <row r="146" spans="1:12" ht="22.5" x14ac:dyDescent="0.2">
      <c r="A146" s="1" t="s">
        <v>119</v>
      </c>
      <c r="B146" s="109">
        <v>30</v>
      </c>
      <c r="C146" s="110" t="s">
        <v>217</v>
      </c>
      <c r="D146" s="110"/>
      <c r="E146" s="110" t="s">
        <v>134</v>
      </c>
      <c r="F146" s="80" t="s">
        <v>218</v>
      </c>
      <c r="G146" s="127" t="s">
        <v>147</v>
      </c>
      <c r="H146" s="111">
        <v>210</v>
      </c>
      <c r="I146" s="111"/>
      <c r="J146" s="111" t="str">
        <f>IF(ISNUMBER(I146),ROUND(H146*I146,3),"")</f>
        <v/>
      </c>
      <c r="K146" s="84"/>
      <c r="L146" s="78">
        <f>ROUND(H146*K146,2)</f>
        <v>0</v>
      </c>
    </row>
    <row r="147" spans="1:12" x14ac:dyDescent="0.2">
      <c r="A147" s="1" t="s">
        <v>5</v>
      </c>
      <c r="B147" s="112"/>
      <c r="C147" s="113"/>
      <c r="D147" s="113"/>
      <c r="E147" s="113"/>
      <c r="F147" s="80"/>
      <c r="G147" s="128"/>
      <c r="H147" s="114"/>
      <c r="I147" s="114"/>
      <c r="J147" s="114"/>
      <c r="K147" s="85"/>
      <c r="L147" s="79"/>
    </row>
    <row r="148" spans="1:12" x14ac:dyDescent="0.2">
      <c r="A148" s="1" t="s">
        <v>7</v>
      </c>
      <c r="B148" s="112"/>
      <c r="C148" s="113"/>
      <c r="D148" s="113"/>
      <c r="E148" s="113"/>
      <c r="F148" s="80" t="s">
        <v>219</v>
      </c>
      <c r="G148" s="128"/>
      <c r="H148" s="114"/>
      <c r="I148" s="114"/>
      <c r="J148" s="114"/>
      <c r="K148" s="85"/>
      <c r="L148" s="79"/>
    </row>
    <row r="149" spans="1:12" x14ac:dyDescent="0.2">
      <c r="A149" s="1" t="s">
        <v>8</v>
      </c>
      <c r="B149" s="112"/>
      <c r="C149" s="113"/>
      <c r="D149" s="113"/>
      <c r="E149" s="113"/>
      <c r="F149" s="80" t="s">
        <v>125</v>
      </c>
      <c r="G149" s="128"/>
      <c r="H149" s="114"/>
      <c r="I149" s="114"/>
      <c r="J149" s="114"/>
      <c r="K149" s="85"/>
      <c r="L149" s="79"/>
    </row>
    <row r="150" spans="1:12" ht="22.5" x14ac:dyDescent="0.2">
      <c r="A150" s="1" t="s">
        <v>119</v>
      </c>
      <c r="B150" s="109">
        <v>31</v>
      </c>
      <c r="C150" s="110" t="s">
        <v>220</v>
      </c>
      <c r="D150" s="110"/>
      <c r="E150" s="110" t="s">
        <v>134</v>
      </c>
      <c r="F150" s="80" t="s">
        <v>221</v>
      </c>
      <c r="G150" s="127" t="s">
        <v>140</v>
      </c>
      <c r="H150" s="111">
        <v>819</v>
      </c>
      <c r="I150" s="111"/>
      <c r="J150" s="111" t="str">
        <f>IF(ISNUMBER(I150),ROUND(H150*I150,3),"")</f>
        <v/>
      </c>
      <c r="K150" s="84"/>
      <c r="L150" s="78">
        <f>ROUND(H150*K150,2)</f>
        <v>0</v>
      </c>
    </row>
    <row r="151" spans="1:12" x14ac:dyDescent="0.2">
      <c r="A151" s="1" t="s">
        <v>5</v>
      </c>
      <c r="B151" s="112"/>
      <c r="C151" s="113"/>
      <c r="D151" s="113"/>
      <c r="E151" s="113"/>
      <c r="F151" s="80"/>
      <c r="G151" s="128"/>
      <c r="H151" s="114"/>
      <c r="I151" s="114"/>
      <c r="J151" s="114"/>
      <c r="K151" s="85"/>
      <c r="L151" s="79"/>
    </row>
    <row r="152" spans="1:12" x14ac:dyDescent="0.2">
      <c r="A152" s="1" t="s">
        <v>7</v>
      </c>
      <c r="B152" s="112"/>
      <c r="C152" s="113"/>
      <c r="D152" s="113"/>
      <c r="E152" s="113"/>
      <c r="F152" s="80" t="s">
        <v>222</v>
      </c>
      <c r="G152" s="128"/>
      <c r="H152" s="114"/>
      <c r="I152" s="114"/>
      <c r="J152" s="114"/>
      <c r="K152" s="85"/>
      <c r="L152" s="79"/>
    </row>
    <row r="153" spans="1:12" x14ac:dyDescent="0.2">
      <c r="A153" s="1" t="s">
        <v>8</v>
      </c>
      <c r="B153" s="112"/>
      <c r="C153" s="113"/>
      <c r="D153" s="113"/>
      <c r="E153" s="113"/>
      <c r="F153" s="80" t="s">
        <v>125</v>
      </c>
      <c r="G153" s="128"/>
      <c r="H153" s="114"/>
      <c r="I153" s="114"/>
      <c r="J153" s="114"/>
      <c r="K153" s="85"/>
      <c r="L153" s="79"/>
    </row>
    <row r="154" spans="1:12" ht="22.5" x14ac:dyDescent="0.2">
      <c r="A154" s="1" t="s">
        <v>119</v>
      </c>
      <c r="B154" s="109">
        <v>32</v>
      </c>
      <c r="C154" s="110" t="s">
        <v>223</v>
      </c>
      <c r="D154" s="110"/>
      <c r="E154" s="110" t="s">
        <v>134</v>
      </c>
      <c r="F154" s="80" t="s">
        <v>224</v>
      </c>
      <c r="G154" s="127" t="s">
        <v>140</v>
      </c>
      <c r="H154" s="111">
        <v>195.5</v>
      </c>
      <c r="I154" s="111"/>
      <c r="J154" s="111" t="str">
        <f>IF(ISNUMBER(I154),ROUND(H154*I154,3),"")</f>
        <v/>
      </c>
      <c r="K154" s="84"/>
      <c r="L154" s="78">
        <f>ROUND(H154*K154,2)</f>
        <v>0</v>
      </c>
    </row>
    <row r="155" spans="1:12" x14ac:dyDescent="0.2">
      <c r="A155" s="1" t="s">
        <v>5</v>
      </c>
      <c r="B155" s="112"/>
      <c r="C155" s="113"/>
      <c r="D155" s="113"/>
      <c r="E155" s="113"/>
      <c r="F155" s="80"/>
      <c r="G155" s="128"/>
      <c r="H155" s="114"/>
      <c r="I155" s="114"/>
      <c r="J155" s="114"/>
      <c r="K155" s="85"/>
      <c r="L155" s="79"/>
    </row>
    <row r="156" spans="1:12" ht="56.25" x14ac:dyDescent="0.2">
      <c r="A156" s="1" t="s">
        <v>7</v>
      </c>
      <c r="B156" s="112"/>
      <c r="C156" s="113"/>
      <c r="D156" s="113"/>
      <c r="E156" s="113"/>
      <c r="F156" s="80" t="s">
        <v>225</v>
      </c>
      <c r="G156" s="128"/>
      <c r="H156" s="114"/>
      <c r="I156" s="114"/>
      <c r="J156" s="114"/>
      <c r="K156" s="85"/>
      <c r="L156" s="79"/>
    </row>
    <row r="157" spans="1:12" x14ac:dyDescent="0.2">
      <c r="A157" s="1" t="s">
        <v>8</v>
      </c>
      <c r="B157" s="112"/>
      <c r="C157" s="113"/>
      <c r="D157" s="113"/>
      <c r="E157" s="113"/>
      <c r="F157" s="80" t="s">
        <v>125</v>
      </c>
      <c r="G157" s="128"/>
      <c r="H157" s="114"/>
      <c r="I157" s="114"/>
      <c r="J157" s="114"/>
      <c r="K157" s="85"/>
      <c r="L157" s="79"/>
    </row>
    <row r="158" spans="1:12" ht="22.5" x14ac:dyDescent="0.2">
      <c r="A158" s="1" t="s">
        <v>119</v>
      </c>
      <c r="B158" s="109">
        <v>33</v>
      </c>
      <c r="C158" s="110" t="s">
        <v>226</v>
      </c>
      <c r="D158" s="110"/>
      <c r="E158" s="110" t="s">
        <v>134</v>
      </c>
      <c r="F158" s="80" t="s">
        <v>227</v>
      </c>
      <c r="G158" s="127" t="s">
        <v>212</v>
      </c>
      <c r="H158" s="111">
        <v>839.25</v>
      </c>
      <c r="I158" s="111"/>
      <c r="J158" s="111" t="str">
        <f>IF(ISNUMBER(I158),ROUND(H158*I158,3),"")</f>
        <v/>
      </c>
      <c r="K158" s="84"/>
      <c r="L158" s="78">
        <f>ROUND(H158*K158,2)</f>
        <v>0</v>
      </c>
    </row>
    <row r="159" spans="1:12" x14ac:dyDescent="0.2">
      <c r="A159" s="1" t="s">
        <v>5</v>
      </c>
      <c r="B159" s="112"/>
      <c r="C159" s="113"/>
      <c r="D159" s="113"/>
      <c r="E159" s="113"/>
      <c r="F159" s="80"/>
      <c r="G159" s="128"/>
      <c r="H159" s="114"/>
      <c r="I159" s="114"/>
      <c r="J159" s="114"/>
      <c r="K159" s="85"/>
      <c r="L159" s="79"/>
    </row>
    <row r="160" spans="1:12" ht="45" x14ac:dyDescent="0.2">
      <c r="A160" s="1" t="s">
        <v>7</v>
      </c>
      <c r="B160" s="112"/>
      <c r="C160" s="113"/>
      <c r="D160" s="113"/>
      <c r="E160" s="113"/>
      <c r="F160" s="80" t="s">
        <v>228</v>
      </c>
      <c r="G160" s="128"/>
      <c r="H160" s="114"/>
      <c r="I160" s="114"/>
      <c r="J160" s="114"/>
      <c r="K160" s="85"/>
      <c r="L160" s="79"/>
    </row>
    <row r="161" spans="1:12" x14ac:dyDescent="0.2">
      <c r="A161" s="1" t="s">
        <v>8</v>
      </c>
      <c r="B161" s="112"/>
      <c r="C161" s="113"/>
      <c r="D161" s="113"/>
      <c r="E161" s="113"/>
      <c r="F161" s="80" t="s">
        <v>125</v>
      </c>
      <c r="G161" s="128"/>
      <c r="H161" s="114"/>
      <c r="I161" s="114"/>
      <c r="J161" s="114"/>
      <c r="K161" s="85"/>
      <c r="L161" s="79"/>
    </row>
    <row r="162" spans="1:12" ht="22.5" x14ac:dyDescent="0.2">
      <c r="A162" s="1" t="s">
        <v>119</v>
      </c>
      <c r="B162" s="109">
        <v>34</v>
      </c>
      <c r="C162" s="110" t="s">
        <v>229</v>
      </c>
      <c r="D162" s="110"/>
      <c r="E162" s="110" t="s">
        <v>134</v>
      </c>
      <c r="F162" s="80" t="s">
        <v>230</v>
      </c>
      <c r="G162" s="127" t="s">
        <v>212</v>
      </c>
      <c r="H162" s="111">
        <v>0.8</v>
      </c>
      <c r="I162" s="111"/>
      <c r="J162" s="111" t="str">
        <f>IF(ISNUMBER(I162),ROUND(H162*I162,3),"")</f>
        <v/>
      </c>
      <c r="K162" s="84"/>
      <c r="L162" s="78">
        <f>ROUND(H162*K162,2)</f>
        <v>0</v>
      </c>
    </row>
    <row r="163" spans="1:12" x14ac:dyDescent="0.2">
      <c r="A163" s="1" t="s">
        <v>5</v>
      </c>
      <c r="B163" s="112"/>
      <c r="C163" s="113"/>
      <c r="D163" s="113"/>
      <c r="E163" s="113"/>
      <c r="F163" s="80"/>
      <c r="G163" s="128"/>
      <c r="H163" s="114"/>
      <c r="I163" s="114"/>
      <c r="J163" s="114"/>
      <c r="K163" s="85"/>
      <c r="L163" s="79"/>
    </row>
    <row r="164" spans="1:12" x14ac:dyDescent="0.2">
      <c r="A164" s="1" t="s">
        <v>7</v>
      </c>
      <c r="B164" s="112"/>
      <c r="C164" s="113"/>
      <c r="D164" s="113"/>
      <c r="E164" s="113"/>
      <c r="F164" s="80" t="s">
        <v>231</v>
      </c>
      <c r="G164" s="128"/>
      <c r="H164" s="114"/>
      <c r="I164" s="114"/>
      <c r="J164" s="114"/>
      <c r="K164" s="85"/>
      <c r="L164" s="79"/>
    </row>
    <row r="165" spans="1:12" x14ac:dyDescent="0.2">
      <c r="A165" s="1" t="s">
        <v>8</v>
      </c>
      <c r="B165" s="112"/>
      <c r="C165" s="113"/>
      <c r="D165" s="113"/>
      <c r="E165" s="113"/>
      <c r="F165" s="80" t="s">
        <v>125</v>
      </c>
      <c r="G165" s="128"/>
      <c r="H165" s="114"/>
      <c r="I165" s="114"/>
      <c r="J165" s="114"/>
      <c r="K165" s="85"/>
      <c r="L165" s="79"/>
    </row>
    <row r="166" spans="1:12" ht="22.5" x14ac:dyDescent="0.2">
      <c r="A166" s="1" t="s">
        <v>119</v>
      </c>
      <c r="B166" s="109">
        <v>35</v>
      </c>
      <c r="C166" s="110" t="s">
        <v>232</v>
      </c>
      <c r="D166" s="110"/>
      <c r="E166" s="110" t="s">
        <v>134</v>
      </c>
      <c r="F166" s="80" t="s">
        <v>233</v>
      </c>
      <c r="G166" s="127" t="s">
        <v>181</v>
      </c>
      <c r="H166" s="111">
        <v>559.5</v>
      </c>
      <c r="I166" s="111"/>
      <c r="J166" s="111" t="str">
        <f>IF(ISNUMBER(I166),ROUND(H166*I166,3),"")</f>
        <v/>
      </c>
      <c r="K166" s="84"/>
      <c r="L166" s="78">
        <f>ROUND(H166*K166,2)</f>
        <v>0</v>
      </c>
    </row>
    <row r="167" spans="1:12" x14ac:dyDescent="0.2">
      <c r="A167" s="1" t="s">
        <v>5</v>
      </c>
      <c r="B167" s="112"/>
      <c r="C167" s="113"/>
      <c r="D167" s="113"/>
      <c r="E167" s="113"/>
      <c r="F167" s="80"/>
      <c r="G167" s="128"/>
      <c r="H167" s="114"/>
      <c r="I167" s="114"/>
      <c r="J167" s="114"/>
      <c r="K167" s="85"/>
      <c r="L167" s="79"/>
    </row>
    <row r="168" spans="1:12" ht="45" x14ac:dyDescent="0.2">
      <c r="A168" s="1" t="s">
        <v>7</v>
      </c>
      <c r="B168" s="112"/>
      <c r="C168" s="113"/>
      <c r="D168" s="113"/>
      <c r="E168" s="113"/>
      <c r="F168" s="80" t="s">
        <v>234</v>
      </c>
      <c r="G168" s="128"/>
      <c r="H168" s="114"/>
      <c r="I168" s="114"/>
      <c r="J168" s="114"/>
      <c r="K168" s="85"/>
      <c r="L168" s="79"/>
    </row>
    <row r="169" spans="1:12" x14ac:dyDescent="0.2">
      <c r="A169" s="1" t="s">
        <v>8</v>
      </c>
      <c r="B169" s="112"/>
      <c r="C169" s="113"/>
      <c r="D169" s="113"/>
      <c r="E169" s="113"/>
      <c r="F169" s="80" t="s">
        <v>125</v>
      </c>
      <c r="G169" s="128"/>
      <c r="H169" s="114"/>
      <c r="I169" s="114"/>
      <c r="J169" s="114"/>
      <c r="K169" s="85"/>
      <c r="L169" s="79"/>
    </row>
    <row r="170" spans="1:12" ht="22.5" x14ac:dyDescent="0.2">
      <c r="A170" s="1" t="s">
        <v>119</v>
      </c>
      <c r="B170" s="109">
        <v>36</v>
      </c>
      <c r="C170" s="110" t="s">
        <v>235</v>
      </c>
      <c r="D170" s="110"/>
      <c r="E170" s="110" t="s">
        <v>134</v>
      </c>
      <c r="F170" s="80" t="s">
        <v>236</v>
      </c>
      <c r="G170" s="127" t="s">
        <v>140</v>
      </c>
      <c r="H170" s="111">
        <v>2238</v>
      </c>
      <c r="I170" s="111"/>
      <c r="J170" s="111" t="str">
        <f>IF(ISNUMBER(I170),ROUND(H170*I170,3),"")</f>
        <v/>
      </c>
      <c r="K170" s="84"/>
      <c r="L170" s="78">
        <f>ROUND(H170*K170,2)</f>
        <v>0</v>
      </c>
    </row>
    <row r="171" spans="1:12" x14ac:dyDescent="0.2">
      <c r="A171" s="1" t="s">
        <v>5</v>
      </c>
      <c r="B171" s="112"/>
      <c r="C171" s="113"/>
      <c r="D171" s="113"/>
      <c r="E171" s="113"/>
      <c r="F171" s="80"/>
      <c r="G171" s="128"/>
      <c r="H171" s="114"/>
      <c r="I171" s="114"/>
      <c r="J171" s="114"/>
      <c r="K171" s="85"/>
      <c r="L171" s="79"/>
    </row>
    <row r="172" spans="1:12" ht="45" x14ac:dyDescent="0.2">
      <c r="A172" s="1" t="s">
        <v>7</v>
      </c>
      <c r="B172" s="112"/>
      <c r="C172" s="113"/>
      <c r="D172" s="113"/>
      <c r="E172" s="113"/>
      <c r="F172" s="80" t="s">
        <v>237</v>
      </c>
      <c r="G172" s="128"/>
      <c r="H172" s="114"/>
      <c r="I172" s="114"/>
      <c r="J172" s="114"/>
      <c r="K172" s="85"/>
      <c r="L172" s="79"/>
    </row>
    <row r="173" spans="1:12" x14ac:dyDescent="0.2">
      <c r="A173" s="1" t="s">
        <v>8</v>
      </c>
      <c r="B173" s="112"/>
      <c r="C173" s="113"/>
      <c r="D173" s="113"/>
      <c r="E173" s="113"/>
      <c r="F173" s="80" t="s">
        <v>125</v>
      </c>
      <c r="G173" s="128"/>
      <c r="H173" s="114"/>
      <c r="I173" s="114"/>
      <c r="J173" s="114"/>
      <c r="K173" s="85"/>
      <c r="L173" s="79"/>
    </row>
    <row r="174" spans="1:12" x14ac:dyDescent="0.2">
      <c r="A174" s="1"/>
      <c r="B174" s="115"/>
      <c r="C174" s="116"/>
      <c r="D174" s="116"/>
      <c r="E174" s="116"/>
      <c r="F174" s="116"/>
      <c r="G174" s="129"/>
      <c r="H174" s="117"/>
      <c r="I174" s="117"/>
      <c r="J174" s="117"/>
      <c r="K174" s="86"/>
      <c r="L174" s="81"/>
    </row>
    <row r="175" spans="1:12" ht="22.5" x14ac:dyDescent="0.2">
      <c r="A175" s="1" t="s">
        <v>101</v>
      </c>
      <c r="B175" s="118"/>
      <c r="C175" s="119" t="s">
        <v>318</v>
      </c>
      <c r="D175" s="119"/>
      <c r="E175" s="119"/>
      <c r="F175" s="119" t="s">
        <v>209</v>
      </c>
      <c r="G175" s="130"/>
      <c r="H175" s="120"/>
      <c r="I175" s="120"/>
      <c r="J175" s="120">
        <f>SUBTOTAL(9,J130:J174)</f>
        <v>0</v>
      </c>
      <c r="K175" s="87"/>
      <c r="L175" s="88">
        <f>SUBTOTAL(9,L130:L174)</f>
        <v>0</v>
      </c>
    </row>
    <row r="176" spans="1:12" ht="12" thickBot="1" x14ac:dyDescent="0.25">
      <c r="A176" s="1"/>
      <c r="B176" s="121"/>
      <c r="C176" s="122"/>
      <c r="D176" s="122"/>
      <c r="E176" s="122"/>
      <c r="F176" s="122"/>
      <c r="G176" s="123"/>
      <c r="H176" s="124"/>
      <c r="I176" s="125"/>
      <c r="J176" s="124"/>
      <c r="K176" s="77"/>
      <c r="L176" s="77"/>
    </row>
    <row r="177" spans="1:12" x14ac:dyDescent="0.2">
      <c r="A177" s="1" t="s">
        <v>115</v>
      </c>
      <c r="B177" s="106" t="s">
        <v>116</v>
      </c>
      <c r="C177" s="107" t="s">
        <v>238</v>
      </c>
      <c r="D177" s="107"/>
      <c r="E177" s="107"/>
      <c r="F177" s="107" t="s">
        <v>239</v>
      </c>
      <c r="G177" s="126"/>
      <c r="H177" s="108"/>
      <c r="I177" s="108"/>
      <c r="J177" s="108"/>
      <c r="K177" s="82"/>
      <c r="L177" s="83"/>
    </row>
    <row r="178" spans="1:12" ht="22.5" x14ac:dyDescent="0.2">
      <c r="A178" s="1" t="s">
        <v>119</v>
      </c>
      <c r="B178" s="109">
        <v>37</v>
      </c>
      <c r="C178" s="110" t="s">
        <v>240</v>
      </c>
      <c r="D178" s="110"/>
      <c r="E178" s="110" t="s">
        <v>134</v>
      </c>
      <c r="F178" s="80" t="s">
        <v>241</v>
      </c>
      <c r="G178" s="127" t="s">
        <v>147</v>
      </c>
      <c r="H178" s="111">
        <v>228.8</v>
      </c>
      <c r="I178" s="111"/>
      <c r="J178" s="111" t="str">
        <f>IF(ISNUMBER(I178),ROUND(H178*I178,3),"")</f>
        <v/>
      </c>
      <c r="K178" s="84"/>
      <c r="L178" s="78">
        <f>ROUND(H178*K178,2)</f>
        <v>0</v>
      </c>
    </row>
    <row r="179" spans="1:12" x14ac:dyDescent="0.2">
      <c r="A179" s="1" t="s">
        <v>5</v>
      </c>
      <c r="B179" s="112"/>
      <c r="C179" s="113"/>
      <c r="D179" s="113"/>
      <c r="E179" s="113"/>
      <c r="F179" s="80"/>
      <c r="G179" s="128"/>
      <c r="H179" s="114"/>
      <c r="I179" s="114"/>
      <c r="J179" s="114"/>
      <c r="K179" s="85"/>
      <c r="L179" s="79"/>
    </row>
    <row r="180" spans="1:12" ht="33.75" x14ac:dyDescent="0.2">
      <c r="A180" s="1" t="s">
        <v>7</v>
      </c>
      <c r="B180" s="112"/>
      <c r="C180" s="113"/>
      <c r="D180" s="113"/>
      <c r="E180" s="113"/>
      <c r="F180" s="80" t="s">
        <v>242</v>
      </c>
      <c r="G180" s="128"/>
      <c r="H180" s="114"/>
      <c r="I180" s="114"/>
      <c r="J180" s="114"/>
      <c r="K180" s="85"/>
      <c r="L180" s="79"/>
    </row>
    <row r="181" spans="1:12" x14ac:dyDescent="0.2">
      <c r="A181" s="1" t="s">
        <v>8</v>
      </c>
      <c r="B181" s="112"/>
      <c r="C181" s="113"/>
      <c r="D181" s="113"/>
      <c r="E181" s="113"/>
      <c r="F181" s="80" t="s">
        <v>125</v>
      </c>
      <c r="G181" s="128"/>
      <c r="H181" s="114"/>
      <c r="I181" s="114"/>
      <c r="J181" s="114"/>
      <c r="K181" s="85"/>
      <c r="L181" s="79"/>
    </row>
    <row r="182" spans="1:12" ht="22.5" x14ac:dyDescent="0.2">
      <c r="A182" s="1" t="s">
        <v>119</v>
      </c>
      <c r="B182" s="109">
        <v>38</v>
      </c>
      <c r="C182" s="110" t="s">
        <v>243</v>
      </c>
      <c r="D182" s="110"/>
      <c r="E182" s="110" t="s">
        <v>134</v>
      </c>
      <c r="F182" s="80" t="s">
        <v>244</v>
      </c>
      <c r="G182" s="127" t="s">
        <v>147</v>
      </c>
      <c r="H182" s="111">
        <v>231.71199999999999</v>
      </c>
      <c r="I182" s="111"/>
      <c r="J182" s="111" t="str">
        <f>IF(ISNUMBER(I182),ROUND(H182*I182,3),"")</f>
        <v/>
      </c>
      <c r="K182" s="84"/>
      <c r="L182" s="78">
        <f>ROUND(H182*K182,2)</f>
        <v>0</v>
      </c>
    </row>
    <row r="183" spans="1:12" x14ac:dyDescent="0.2">
      <c r="A183" s="1" t="s">
        <v>5</v>
      </c>
      <c r="B183" s="112"/>
      <c r="C183" s="113"/>
      <c r="D183" s="113"/>
      <c r="E183" s="113"/>
      <c r="F183" s="80"/>
      <c r="G183" s="128"/>
      <c r="H183" s="114"/>
      <c r="I183" s="114"/>
      <c r="J183" s="114"/>
      <c r="K183" s="85"/>
      <c r="L183" s="79"/>
    </row>
    <row r="184" spans="1:12" ht="33.75" x14ac:dyDescent="0.2">
      <c r="A184" s="1" t="s">
        <v>7</v>
      </c>
      <c r="B184" s="112"/>
      <c r="C184" s="113"/>
      <c r="D184" s="113"/>
      <c r="E184" s="113"/>
      <c r="F184" s="182" t="s">
        <v>328</v>
      </c>
      <c r="G184" s="128"/>
      <c r="H184" s="114"/>
      <c r="I184" s="114"/>
      <c r="J184" s="114"/>
      <c r="K184" s="85"/>
      <c r="L184" s="79"/>
    </row>
    <row r="185" spans="1:12" x14ac:dyDescent="0.2">
      <c r="A185" s="1" t="s">
        <v>8</v>
      </c>
      <c r="B185" s="112"/>
      <c r="C185" s="113"/>
      <c r="D185" s="113"/>
      <c r="E185" s="113"/>
      <c r="F185" s="80" t="s">
        <v>125</v>
      </c>
      <c r="G185" s="128"/>
      <c r="H185" s="114"/>
      <c r="I185" s="114"/>
      <c r="J185" s="114"/>
      <c r="K185" s="85"/>
      <c r="L185" s="79"/>
    </row>
    <row r="186" spans="1:12" x14ac:dyDescent="0.2">
      <c r="A186" s="1"/>
      <c r="B186" s="115"/>
      <c r="C186" s="116"/>
      <c r="D186" s="116"/>
      <c r="E186" s="116"/>
      <c r="F186" s="116"/>
      <c r="G186" s="129"/>
      <c r="H186" s="117"/>
      <c r="I186" s="117"/>
      <c r="J186" s="117"/>
      <c r="K186" s="86"/>
      <c r="L186" s="81"/>
    </row>
    <row r="187" spans="1:12" ht="22.5" x14ac:dyDescent="0.2">
      <c r="A187" s="1" t="s">
        <v>101</v>
      </c>
      <c r="B187" s="118"/>
      <c r="C187" s="119" t="s">
        <v>319</v>
      </c>
      <c r="D187" s="119"/>
      <c r="E187" s="119"/>
      <c r="F187" s="119" t="s">
        <v>239</v>
      </c>
      <c r="G187" s="130"/>
      <c r="H187" s="120"/>
      <c r="I187" s="120"/>
      <c r="J187" s="120">
        <f>SUBTOTAL(9,J178:J186)</f>
        <v>0</v>
      </c>
      <c r="K187" s="87"/>
      <c r="L187" s="88">
        <f>SUBTOTAL(9,L178:L186)</f>
        <v>0</v>
      </c>
    </row>
    <row r="188" spans="1:12" ht="12" thickBot="1" x14ac:dyDescent="0.25">
      <c r="A188" s="1"/>
      <c r="B188" s="121"/>
      <c r="C188" s="122"/>
      <c r="D188" s="122"/>
      <c r="E188" s="122"/>
      <c r="F188" s="122"/>
      <c r="G188" s="123"/>
      <c r="H188" s="124"/>
      <c r="I188" s="125"/>
      <c r="J188" s="124"/>
      <c r="K188" s="77"/>
      <c r="L188" s="77"/>
    </row>
    <row r="189" spans="1:12" x14ac:dyDescent="0.2">
      <c r="A189" s="1" t="s">
        <v>115</v>
      </c>
      <c r="B189" s="106" t="s">
        <v>116</v>
      </c>
      <c r="C189" s="107" t="s">
        <v>245</v>
      </c>
      <c r="D189" s="107"/>
      <c r="E189" s="107"/>
      <c r="F189" s="107" t="s">
        <v>246</v>
      </c>
      <c r="G189" s="126"/>
      <c r="H189" s="108"/>
      <c r="I189" s="108"/>
      <c r="J189" s="108"/>
      <c r="K189" s="82"/>
      <c r="L189" s="83"/>
    </row>
    <row r="190" spans="1:12" ht="22.5" x14ac:dyDescent="0.2">
      <c r="A190" s="1" t="s">
        <v>119</v>
      </c>
      <c r="B190" s="109">
        <v>39</v>
      </c>
      <c r="C190" s="110" t="s">
        <v>247</v>
      </c>
      <c r="D190" s="110"/>
      <c r="E190" s="110" t="s">
        <v>134</v>
      </c>
      <c r="F190" s="80" t="s">
        <v>248</v>
      </c>
      <c r="G190" s="127" t="s">
        <v>147</v>
      </c>
      <c r="H190" s="111">
        <v>287.85000000000002</v>
      </c>
      <c r="I190" s="111"/>
      <c r="J190" s="111" t="str">
        <f>IF(ISNUMBER(I190),ROUND(H190*I190,3),"")</f>
        <v/>
      </c>
      <c r="K190" s="84"/>
      <c r="L190" s="78">
        <f>ROUND(H190*K190,2)</f>
        <v>0</v>
      </c>
    </row>
    <row r="191" spans="1:12" x14ac:dyDescent="0.2">
      <c r="A191" s="1" t="s">
        <v>5</v>
      </c>
      <c r="B191" s="112"/>
      <c r="C191" s="113"/>
      <c r="D191" s="113"/>
      <c r="E191" s="113"/>
      <c r="F191" s="80"/>
      <c r="G191" s="128"/>
      <c r="H191" s="114"/>
      <c r="I191" s="114"/>
      <c r="J191" s="114"/>
      <c r="K191" s="85"/>
      <c r="L191" s="79"/>
    </row>
    <row r="192" spans="1:12" ht="33.75" x14ac:dyDescent="0.2">
      <c r="A192" s="1" t="s">
        <v>7</v>
      </c>
      <c r="B192" s="112"/>
      <c r="C192" s="113"/>
      <c r="D192" s="113"/>
      <c r="E192" s="113"/>
      <c r="F192" s="80" t="s">
        <v>249</v>
      </c>
      <c r="G192" s="128"/>
      <c r="H192" s="114"/>
      <c r="I192" s="114"/>
      <c r="J192" s="114"/>
      <c r="K192" s="85"/>
      <c r="L192" s="79"/>
    </row>
    <row r="193" spans="1:12" x14ac:dyDescent="0.2">
      <c r="A193" s="1" t="s">
        <v>8</v>
      </c>
      <c r="B193" s="112"/>
      <c r="C193" s="113"/>
      <c r="D193" s="113"/>
      <c r="E193" s="113"/>
      <c r="F193" s="80" t="s">
        <v>125</v>
      </c>
      <c r="G193" s="128"/>
      <c r="H193" s="114"/>
      <c r="I193" s="114"/>
      <c r="J193" s="114"/>
      <c r="K193" s="85"/>
      <c r="L193" s="79"/>
    </row>
    <row r="194" spans="1:12" ht="22.5" x14ac:dyDescent="0.2">
      <c r="A194" s="1" t="s">
        <v>119</v>
      </c>
      <c r="B194" s="109">
        <v>40</v>
      </c>
      <c r="C194" s="110" t="s">
        <v>250</v>
      </c>
      <c r="D194" s="110"/>
      <c r="E194" s="110" t="s">
        <v>134</v>
      </c>
      <c r="F194" s="80" t="s">
        <v>251</v>
      </c>
      <c r="G194" s="127" t="s">
        <v>147</v>
      </c>
      <c r="H194" s="111">
        <v>8.5</v>
      </c>
      <c r="I194" s="111"/>
      <c r="J194" s="111" t="str">
        <f>IF(ISNUMBER(I194),ROUND(H194*I194,3),"")</f>
        <v/>
      </c>
      <c r="K194" s="84"/>
      <c r="L194" s="78">
        <f>ROUND(H194*K194,2)</f>
        <v>0</v>
      </c>
    </row>
    <row r="195" spans="1:12" x14ac:dyDescent="0.2">
      <c r="A195" s="1" t="s">
        <v>5</v>
      </c>
      <c r="B195" s="112"/>
      <c r="C195" s="113"/>
      <c r="D195" s="113"/>
      <c r="E195" s="113"/>
      <c r="F195" s="80"/>
      <c r="G195" s="128"/>
      <c r="H195" s="114"/>
      <c r="I195" s="114"/>
      <c r="J195" s="114"/>
      <c r="K195" s="85"/>
      <c r="L195" s="79"/>
    </row>
    <row r="196" spans="1:12" x14ac:dyDescent="0.2">
      <c r="A196" s="1" t="s">
        <v>7</v>
      </c>
      <c r="B196" s="112"/>
      <c r="C196" s="113"/>
      <c r="D196" s="113"/>
      <c r="E196" s="113"/>
      <c r="F196" s="80" t="s">
        <v>252</v>
      </c>
      <c r="G196" s="128"/>
      <c r="H196" s="114"/>
      <c r="I196" s="114"/>
      <c r="J196" s="114"/>
      <c r="K196" s="85"/>
      <c r="L196" s="79"/>
    </row>
    <row r="197" spans="1:12" x14ac:dyDescent="0.2">
      <c r="A197" s="1" t="s">
        <v>8</v>
      </c>
      <c r="B197" s="112"/>
      <c r="C197" s="113"/>
      <c r="D197" s="113"/>
      <c r="E197" s="113"/>
      <c r="F197" s="80" t="s">
        <v>125</v>
      </c>
      <c r="G197" s="128"/>
      <c r="H197" s="114"/>
      <c r="I197" s="114"/>
      <c r="J197" s="114"/>
      <c r="K197" s="85"/>
      <c r="L197" s="79"/>
    </row>
    <row r="198" spans="1:12" ht="22.5" x14ac:dyDescent="0.2">
      <c r="A198" s="1" t="s">
        <v>119</v>
      </c>
      <c r="B198" s="109">
        <v>41</v>
      </c>
      <c r="C198" s="110" t="s">
        <v>253</v>
      </c>
      <c r="D198" s="110"/>
      <c r="E198" s="110" t="s">
        <v>134</v>
      </c>
      <c r="F198" s="80" t="s">
        <v>254</v>
      </c>
      <c r="G198" s="127" t="s">
        <v>147</v>
      </c>
      <c r="H198" s="111">
        <v>5.0999999999999996</v>
      </c>
      <c r="I198" s="111"/>
      <c r="J198" s="111" t="str">
        <f>IF(ISNUMBER(I198),ROUND(H198*I198,3),"")</f>
        <v/>
      </c>
      <c r="K198" s="84"/>
      <c r="L198" s="78">
        <f>ROUND(H198*K198,2)</f>
        <v>0</v>
      </c>
    </row>
    <row r="199" spans="1:12" x14ac:dyDescent="0.2">
      <c r="A199" s="1" t="s">
        <v>5</v>
      </c>
      <c r="B199" s="112"/>
      <c r="C199" s="113"/>
      <c r="D199" s="113"/>
      <c r="E199" s="113"/>
      <c r="F199" s="80"/>
      <c r="G199" s="128"/>
      <c r="H199" s="114"/>
      <c r="I199" s="114"/>
      <c r="J199" s="114"/>
      <c r="K199" s="85"/>
      <c r="L199" s="79"/>
    </row>
    <row r="200" spans="1:12" x14ac:dyDescent="0.2">
      <c r="A200" s="1" t="s">
        <v>7</v>
      </c>
      <c r="B200" s="112"/>
      <c r="C200" s="113"/>
      <c r="D200" s="113"/>
      <c r="E200" s="113"/>
      <c r="F200" s="80" t="s">
        <v>255</v>
      </c>
      <c r="G200" s="128"/>
      <c r="H200" s="114"/>
      <c r="I200" s="114"/>
      <c r="J200" s="114"/>
      <c r="K200" s="85"/>
      <c r="L200" s="79"/>
    </row>
    <row r="201" spans="1:12" x14ac:dyDescent="0.2">
      <c r="A201" s="1" t="s">
        <v>8</v>
      </c>
      <c r="B201" s="112"/>
      <c r="C201" s="113"/>
      <c r="D201" s="113"/>
      <c r="E201" s="113"/>
      <c r="F201" s="80" t="s">
        <v>125</v>
      </c>
      <c r="G201" s="128"/>
      <c r="H201" s="114"/>
      <c r="I201" s="114"/>
      <c r="J201" s="114"/>
      <c r="K201" s="85"/>
      <c r="L201" s="79"/>
    </row>
    <row r="202" spans="1:12" ht="22.5" x14ac:dyDescent="0.2">
      <c r="A202" s="1" t="s">
        <v>119</v>
      </c>
      <c r="B202" s="109">
        <v>42</v>
      </c>
      <c r="C202" s="110" t="s">
        <v>256</v>
      </c>
      <c r="D202" s="110"/>
      <c r="E202" s="110" t="s">
        <v>134</v>
      </c>
      <c r="F202" s="80" t="s">
        <v>257</v>
      </c>
      <c r="G202" s="127" t="s">
        <v>147</v>
      </c>
      <c r="H202" s="111">
        <v>51.75</v>
      </c>
      <c r="I202" s="111"/>
      <c r="J202" s="111" t="str">
        <f>IF(ISNUMBER(I202),ROUND(H202*I202,3),"")</f>
        <v/>
      </c>
      <c r="K202" s="84"/>
      <c r="L202" s="78">
        <f>ROUND(H202*K202,2)</f>
        <v>0</v>
      </c>
    </row>
    <row r="203" spans="1:12" x14ac:dyDescent="0.2">
      <c r="A203" s="1" t="s">
        <v>5</v>
      </c>
      <c r="B203" s="112"/>
      <c r="C203" s="113"/>
      <c r="D203" s="113"/>
      <c r="E203" s="113"/>
      <c r="F203" s="80"/>
      <c r="G203" s="128"/>
      <c r="H203" s="114"/>
      <c r="I203" s="114"/>
      <c r="J203" s="114"/>
      <c r="K203" s="85"/>
      <c r="L203" s="79"/>
    </row>
    <row r="204" spans="1:12" ht="33.75" x14ac:dyDescent="0.2">
      <c r="A204" s="1" t="s">
        <v>7</v>
      </c>
      <c r="B204" s="112"/>
      <c r="C204" s="113"/>
      <c r="D204" s="113"/>
      <c r="E204" s="113"/>
      <c r="F204" s="80" t="s">
        <v>258</v>
      </c>
      <c r="G204" s="128"/>
      <c r="H204" s="114"/>
      <c r="I204" s="114"/>
      <c r="J204" s="114"/>
      <c r="K204" s="85"/>
      <c r="L204" s="79"/>
    </row>
    <row r="205" spans="1:12" x14ac:dyDescent="0.2">
      <c r="A205" s="1" t="s">
        <v>8</v>
      </c>
      <c r="B205" s="112"/>
      <c r="C205" s="113"/>
      <c r="D205" s="113"/>
      <c r="E205" s="113"/>
      <c r="F205" s="80" t="s">
        <v>125</v>
      </c>
      <c r="G205" s="128"/>
      <c r="H205" s="114"/>
      <c r="I205" s="114"/>
      <c r="J205" s="114"/>
      <c r="K205" s="85"/>
      <c r="L205" s="79"/>
    </row>
    <row r="206" spans="1:12" x14ac:dyDescent="0.2">
      <c r="A206" s="1"/>
      <c r="B206" s="115"/>
      <c r="C206" s="116"/>
      <c r="D206" s="116"/>
      <c r="E206" s="116"/>
      <c r="F206" s="116"/>
      <c r="G206" s="129"/>
      <c r="H206" s="117"/>
      <c r="I206" s="117"/>
      <c r="J206" s="117"/>
      <c r="K206" s="86"/>
      <c r="L206" s="81"/>
    </row>
    <row r="207" spans="1:12" ht="22.5" x14ac:dyDescent="0.2">
      <c r="A207" s="1" t="s">
        <v>101</v>
      </c>
      <c r="B207" s="118"/>
      <c r="C207" s="119" t="s">
        <v>320</v>
      </c>
      <c r="D207" s="119"/>
      <c r="E207" s="119"/>
      <c r="F207" s="119" t="s">
        <v>246</v>
      </c>
      <c r="G207" s="130"/>
      <c r="H207" s="120"/>
      <c r="I207" s="120"/>
      <c r="J207" s="120">
        <f>SUBTOTAL(9,J190:J206)</f>
        <v>0</v>
      </c>
      <c r="K207" s="87"/>
      <c r="L207" s="88">
        <f>SUBTOTAL(9,L190:L206)</f>
        <v>0</v>
      </c>
    </row>
    <row r="208" spans="1:12" ht="12" thickBot="1" x14ac:dyDescent="0.25">
      <c r="A208" s="1"/>
      <c r="B208" s="121"/>
      <c r="C208" s="122"/>
      <c r="D208" s="122"/>
      <c r="E208" s="122"/>
      <c r="F208" s="122"/>
      <c r="G208" s="123"/>
      <c r="H208" s="124"/>
      <c r="I208" s="125"/>
      <c r="J208" s="124"/>
      <c r="K208" s="77"/>
      <c r="L208" s="77"/>
    </row>
    <row r="209" spans="1:12" x14ac:dyDescent="0.2">
      <c r="A209" s="1" t="s">
        <v>115</v>
      </c>
      <c r="B209" s="106" t="s">
        <v>116</v>
      </c>
      <c r="C209" s="107" t="s">
        <v>259</v>
      </c>
      <c r="D209" s="107"/>
      <c r="E209" s="107"/>
      <c r="F209" s="107" t="s">
        <v>260</v>
      </c>
      <c r="G209" s="126"/>
      <c r="H209" s="108"/>
      <c r="I209" s="108"/>
      <c r="J209" s="108"/>
      <c r="K209" s="82"/>
      <c r="L209" s="83"/>
    </row>
    <row r="210" spans="1:12" ht="22.5" x14ac:dyDescent="0.2">
      <c r="A210" s="1" t="s">
        <v>119</v>
      </c>
      <c r="B210" s="109">
        <v>43</v>
      </c>
      <c r="C210" s="110" t="s">
        <v>261</v>
      </c>
      <c r="D210" s="110"/>
      <c r="E210" s="110" t="s">
        <v>134</v>
      </c>
      <c r="F210" s="80" t="s">
        <v>262</v>
      </c>
      <c r="G210" s="127" t="s">
        <v>147</v>
      </c>
      <c r="H210" s="111">
        <v>9834</v>
      </c>
      <c r="I210" s="111"/>
      <c r="J210" s="111" t="str">
        <f>IF(ISNUMBER(I210),ROUND(H210*I210,3),"")</f>
        <v/>
      </c>
      <c r="K210" s="84"/>
      <c r="L210" s="78">
        <f>ROUND(H210*K210,2)</f>
        <v>0</v>
      </c>
    </row>
    <row r="211" spans="1:12" x14ac:dyDescent="0.2">
      <c r="A211" s="1" t="s">
        <v>5</v>
      </c>
      <c r="B211" s="112"/>
      <c r="C211" s="113"/>
      <c r="D211" s="113"/>
      <c r="E211" s="113"/>
      <c r="F211" s="80"/>
      <c r="G211" s="128"/>
      <c r="H211" s="114"/>
      <c r="I211" s="114"/>
      <c r="J211" s="114"/>
      <c r="K211" s="85"/>
      <c r="L211" s="79"/>
    </row>
    <row r="212" spans="1:12" ht="22.5" x14ac:dyDescent="0.2">
      <c r="A212" s="1" t="s">
        <v>7</v>
      </c>
      <c r="B212" s="112"/>
      <c r="C212" s="113"/>
      <c r="D212" s="113"/>
      <c r="E212" s="113"/>
      <c r="F212" s="80" t="s">
        <v>263</v>
      </c>
      <c r="G212" s="128"/>
      <c r="H212" s="114"/>
      <c r="I212" s="114"/>
      <c r="J212" s="114"/>
      <c r="K212" s="85"/>
      <c r="L212" s="79"/>
    </row>
    <row r="213" spans="1:12" x14ac:dyDescent="0.2">
      <c r="A213" s="1" t="s">
        <v>8</v>
      </c>
      <c r="B213" s="112"/>
      <c r="C213" s="113"/>
      <c r="D213" s="113"/>
      <c r="E213" s="113"/>
      <c r="F213" s="80" t="s">
        <v>125</v>
      </c>
      <c r="G213" s="128"/>
      <c r="H213" s="114"/>
      <c r="I213" s="114"/>
      <c r="J213" s="114"/>
      <c r="K213" s="85"/>
      <c r="L213" s="79"/>
    </row>
    <row r="214" spans="1:12" ht="22.5" x14ac:dyDescent="0.2">
      <c r="A214" s="1" t="s">
        <v>119</v>
      </c>
      <c r="B214" s="109">
        <v>44</v>
      </c>
      <c r="C214" s="110" t="s">
        <v>264</v>
      </c>
      <c r="D214" s="110"/>
      <c r="E214" s="110" t="s">
        <v>134</v>
      </c>
      <c r="F214" s="80" t="s">
        <v>265</v>
      </c>
      <c r="G214" s="127" t="s">
        <v>147</v>
      </c>
      <c r="H214" s="111">
        <v>27358.5</v>
      </c>
      <c r="I214" s="111"/>
      <c r="J214" s="111" t="str">
        <f>IF(ISNUMBER(I214),ROUND(H214*I214,3),"")</f>
        <v/>
      </c>
      <c r="K214" s="84"/>
      <c r="L214" s="78">
        <f>ROUND(H214*K214,2)</f>
        <v>0</v>
      </c>
    </row>
    <row r="215" spans="1:12" x14ac:dyDescent="0.2">
      <c r="A215" s="1" t="s">
        <v>5</v>
      </c>
      <c r="B215" s="112"/>
      <c r="C215" s="113"/>
      <c r="D215" s="113"/>
      <c r="E215" s="113"/>
      <c r="F215" s="80"/>
      <c r="G215" s="128"/>
      <c r="H215" s="114"/>
      <c r="I215" s="114"/>
      <c r="J215" s="114"/>
      <c r="K215" s="85"/>
      <c r="L215" s="79"/>
    </row>
    <row r="216" spans="1:12" x14ac:dyDescent="0.2">
      <c r="A216" s="1" t="s">
        <v>7</v>
      </c>
      <c r="B216" s="112"/>
      <c r="C216" s="113"/>
      <c r="D216" s="113"/>
      <c r="E216" s="113"/>
      <c r="F216" s="80" t="s">
        <v>266</v>
      </c>
      <c r="G216" s="128"/>
      <c r="H216" s="114"/>
      <c r="I216" s="114"/>
      <c r="J216" s="114"/>
      <c r="K216" s="85"/>
      <c r="L216" s="79"/>
    </row>
    <row r="217" spans="1:12" x14ac:dyDescent="0.2">
      <c r="A217" s="1" t="s">
        <v>8</v>
      </c>
      <c r="B217" s="112"/>
      <c r="C217" s="113"/>
      <c r="D217" s="113"/>
      <c r="E217" s="113"/>
      <c r="F217" s="80" t="s">
        <v>125</v>
      </c>
      <c r="G217" s="128"/>
      <c r="H217" s="114"/>
      <c r="I217" s="114"/>
      <c r="J217" s="114"/>
      <c r="K217" s="85"/>
      <c r="L217" s="79"/>
    </row>
    <row r="218" spans="1:12" ht="22.5" x14ac:dyDescent="0.2">
      <c r="A218" s="1" t="s">
        <v>119</v>
      </c>
      <c r="B218" s="109">
        <v>45</v>
      </c>
      <c r="C218" s="110" t="s">
        <v>267</v>
      </c>
      <c r="D218" s="110"/>
      <c r="E218" s="110" t="s">
        <v>134</v>
      </c>
      <c r="F218" s="80" t="s">
        <v>268</v>
      </c>
      <c r="G218" s="127" t="s">
        <v>140</v>
      </c>
      <c r="H218" s="111">
        <v>2257.8000000000002</v>
      </c>
      <c r="I218" s="111"/>
      <c r="J218" s="111" t="str">
        <f>IF(ISNUMBER(I218),ROUND(H218*I218,3),"")</f>
        <v/>
      </c>
      <c r="K218" s="84"/>
      <c r="L218" s="78">
        <f>ROUND(H218*K218,2)</f>
        <v>0</v>
      </c>
    </row>
    <row r="219" spans="1:12" x14ac:dyDescent="0.2">
      <c r="A219" s="1" t="s">
        <v>5</v>
      </c>
      <c r="B219" s="112"/>
      <c r="C219" s="113"/>
      <c r="D219" s="113"/>
      <c r="E219" s="113"/>
      <c r="F219" s="80"/>
      <c r="G219" s="128"/>
      <c r="H219" s="114"/>
      <c r="I219" s="114"/>
      <c r="J219" s="114"/>
      <c r="K219" s="85"/>
      <c r="L219" s="79"/>
    </row>
    <row r="220" spans="1:12" x14ac:dyDescent="0.2">
      <c r="A220" s="1" t="s">
        <v>7</v>
      </c>
      <c r="B220" s="112"/>
      <c r="C220" s="113"/>
      <c r="D220" s="113"/>
      <c r="E220" s="113"/>
      <c r="F220" s="80" t="s">
        <v>269</v>
      </c>
      <c r="G220" s="128"/>
      <c r="H220" s="114"/>
      <c r="I220" s="114"/>
      <c r="J220" s="114"/>
      <c r="K220" s="85"/>
      <c r="L220" s="79"/>
    </row>
    <row r="221" spans="1:12" x14ac:dyDescent="0.2">
      <c r="A221" s="1" t="s">
        <v>8</v>
      </c>
      <c r="B221" s="112"/>
      <c r="C221" s="113"/>
      <c r="D221" s="113"/>
      <c r="E221" s="113"/>
      <c r="F221" s="80" t="s">
        <v>125</v>
      </c>
      <c r="G221" s="128"/>
      <c r="H221" s="114"/>
      <c r="I221" s="114"/>
      <c r="J221" s="114"/>
      <c r="K221" s="85"/>
      <c r="L221" s="79"/>
    </row>
    <row r="222" spans="1:12" ht="22.5" x14ac:dyDescent="0.2">
      <c r="A222" s="1" t="s">
        <v>119</v>
      </c>
      <c r="B222" s="109">
        <v>46</v>
      </c>
      <c r="C222" s="110" t="s">
        <v>270</v>
      </c>
      <c r="D222" s="110"/>
      <c r="E222" s="110" t="s">
        <v>134</v>
      </c>
      <c r="F222" s="80" t="s">
        <v>271</v>
      </c>
      <c r="G222" s="127" t="s">
        <v>147</v>
      </c>
      <c r="H222" s="111">
        <v>12986.3</v>
      </c>
      <c r="I222" s="111"/>
      <c r="J222" s="111" t="str">
        <f>IF(ISNUMBER(I222),ROUND(H222*I222,3),"")</f>
        <v/>
      </c>
      <c r="K222" s="84"/>
      <c r="L222" s="78">
        <f>ROUND(H222*K222,2)</f>
        <v>0</v>
      </c>
    </row>
    <row r="223" spans="1:12" x14ac:dyDescent="0.2">
      <c r="A223" s="1" t="s">
        <v>5</v>
      </c>
      <c r="B223" s="112"/>
      <c r="C223" s="113"/>
      <c r="D223" s="113"/>
      <c r="E223" s="113"/>
      <c r="F223" s="80"/>
      <c r="G223" s="128"/>
      <c r="H223" s="114"/>
      <c r="I223" s="114"/>
      <c r="J223" s="114"/>
      <c r="K223" s="85"/>
      <c r="L223" s="79"/>
    </row>
    <row r="224" spans="1:12" x14ac:dyDescent="0.2">
      <c r="A224" s="1" t="s">
        <v>7</v>
      </c>
      <c r="B224" s="112"/>
      <c r="C224" s="113"/>
      <c r="D224" s="113"/>
      <c r="E224" s="113"/>
      <c r="F224" s="80" t="s">
        <v>272</v>
      </c>
      <c r="G224" s="128"/>
      <c r="H224" s="114"/>
      <c r="I224" s="114"/>
      <c r="J224" s="114"/>
      <c r="K224" s="85"/>
      <c r="L224" s="79"/>
    </row>
    <row r="225" spans="1:12" x14ac:dyDescent="0.2">
      <c r="A225" s="1" t="s">
        <v>8</v>
      </c>
      <c r="B225" s="112"/>
      <c r="C225" s="113"/>
      <c r="D225" s="113"/>
      <c r="E225" s="113"/>
      <c r="F225" s="80" t="s">
        <v>125</v>
      </c>
      <c r="G225" s="128"/>
      <c r="H225" s="114"/>
      <c r="I225" s="114"/>
      <c r="J225" s="114"/>
      <c r="K225" s="85"/>
      <c r="L225" s="79"/>
    </row>
    <row r="226" spans="1:12" ht="22.5" x14ac:dyDescent="0.2">
      <c r="A226" s="1" t="s">
        <v>119</v>
      </c>
      <c r="B226" s="109">
        <v>47</v>
      </c>
      <c r="C226" s="110" t="s">
        <v>273</v>
      </c>
      <c r="D226" s="110"/>
      <c r="E226" s="110" t="s">
        <v>134</v>
      </c>
      <c r="F226" s="80" t="s">
        <v>274</v>
      </c>
      <c r="G226" s="127" t="s">
        <v>147</v>
      </c>
      <c r="H226" s="111">
        <v>713.9</v>
      </c>
      <c r="I226" s="111"/>
      <c r="J226" s="111" t="str">
        <f>IF(ISNUMBER(I226),ROUND(H226*I226,3),"")</f>
        <v/>
      </c>
      <c r="K226" s="84"/>
      <c r="L226" s="78">
        <f>ROUND(H226*K226,2)</f>
        <v>0</v>
      </c>
    </row>
    <row r="227" spans="1:12" x14ac:dyDescent="0.2">
      <c r="A227" s="1" t="s">
        <v>5</v>
      </c>
      <c r="B227" s="112"/>
      <c r="C227" s="113"/>
      <c r="D227" s="113"/>
      <c r="E227" s="113"/>
      <c r="F227" s="80"/>
      <c r="G227" s="128"/>
      <c r="H227" s="114"/>
      <c r="I227" s="114"/>
      <c r="J227" s="114"/>
      <c r="K227" s="85"/>
      <c r="L227" s="79"/>
    </row>
    <row r="228" spans="1:12" x14ac:dyDescent="0.2">
      <c r="A228" s="1" t="s">
        <v>7</v>
      </c>
      <c r="B228" s="112"/>
      <c r="C228" s="113"/>
      <c r="D228" s="113"/>
      <c r="E228" s="113"/>
      <c r="F228" s="80" t="s">
        <v>275</v>
      </c>
      <c r="G228" s="128"/>
      <c r="H228" s="114"/>
      <c r="I228" s="114"/>
      <c r="J228" s="114"/>
      <c r="K228" s="85"/>
      <c r="L228" s="79"/>
    </row>
    <row r="229" spans="1:12" x14ac:dyDescent="0.2">
      <c r="A229" s="1" t="s">
        <v>8</v>
      </c>
      <c r="B229" s="112"/>
      <c r="C229" s="113"/>
      <c r="D229" s="113"/>
      <c r="E229" s="113"/>
      <c r="F229" s="80" t="s">
        <v>125</v>
      </c>
      <c r="G229" s="128"/>
      <c r="H229" s="114"/>
      <c r="I229" s="114"/>
      <c r="J229" s="114"/>
      <c r="K229" s="85"/>
      <c r="L229" s="79"/>
    </row>
    <row r="230" spans="1:12" ht="22.5" x14ac:dyDescent="0.2">
      <c r="A230" s="1" t="s">
        <v>119</v>
      </c>
      <c r="B230" s="109">
        <v>48</v>
      </c>
      <c r="C230" s="110" t="s">
        <v>276</v>
      </c>
      <c r="D230" s="110"/>
      <c r="E230" s="110" t="s">
        <v>134</v>
      </c>
      <c r="F230" s="80" t="s">
        <v>277</v>
      </c>
      <c r="G230" s="127" t="s">
        <v>140</v>
      </c>
      <c r="H230" s="111">
        <v>1619.5</v>
      </c>
      <c r="I230" s="111"/>
      <c r="J230" s="111" t="str">
        <f>IF(ISNUMBER(I230),ROUND(H230*I230,3),"")</f>
        <v/>
      </c>
      <c r="K230" s="84"/>
      <c r="L230" s="78">
        <f>ROUND(H230*K230,2)</f>
        <v>0</v>
      </c>
    </row>
    <row r="231" spans="1:12" x14ac:dyDescent="0.2">
      <c r="A231" s="1" t="s">
        <v>5</v>
      </c>
      <c r="B231" s="112"/>
      <c r="C231" s="113"/>
      <c r="D231" s="113"/>
      <c r="E231" s="113"/>
      <c r="F231" s="80"/>
      <c r="G231" s="128"/>
      <c r="H231" s="114"/>
      <c r="I231" s="114"/>
      <c r="J231" s="114"/>
      <c r="K231" s="85"/>
      <c r="L231" s="79"/>
    </row>
    <row r="232" spans="1:12" x14ac:dyDescent="0.2">
      <c r="A232" s="1" t="s">
        <v>7</v>
      </c>
      <c r="B232" s="112"/>
      <c r="C232" s="113"/>
      <c r="D232" s="113"/>
      <c r="E232" s="113"/>
      <c r="F232" s="80" t="s">
        <v>278</v>
      </c>
      <c r="G232" s="128"/>
      <c r="H232" s="114"/>
      <c r="I232" s="114"/>
      <c r="J232" s="114"/>
      <c r="K232" s="85"/>
      <c r="L232" s="79"/>
    </row>
    <row r="233" spans="1:12" x14ac:dyDescent="0.2">
      <c r="A233" s="1" t="s">
        <v>8</v>
      </c>
      <c r="B233" s="112"/>
      <c r="C233" s="113"/>
      <c r="D233" s="113"/>
      <c r="E233" s="113"/>
      <c r="F233" s="80" t="s">
        <v>125</v>
      </c>
      <c r="G233" s="128"/>
      <c r="H233" s="114"/>
      <c r="I233" s="114"/>
      <c r="J233" s="114"/>
      <c r="K233" s="85"/>
      <c r="L233" s="79"/>
    </row>
    <row r="234" spans="1:12" x14ac:dyDescent="0.2">
      <c r="A234" s="1"/>
      <c r="B234" s="115"/>
      <c r="C234" s="116"/>
      <c r="D234" s="116"/>
      <c r="E234" s="116"/>
      <c r="F234" s="116"/>
      <c r="G234" s="129"/>
      <c r="H234" s="117"/>
      <c r="I234" s="117"/>
      <c r="J234" s="117"/>
      <c r="K234" s="86"/>
      <c r="L234" s="81"/>
    </row>
    <row r="235" spans="1:12" ht="22.5" x14ac:dyDescent="0.2">
      <c r="A235" s="1" t="s">
        <v>101</v>
      </c>
      <c r="B235" s="118"/>
      <c r="C235" s="119" t="s">
        <v>321</v>
      </c>
      <c r="D235" s="119"/>
      <c r="E235" s="119"/>
      <c r="F235" s="119" t="s">
        <v>260</v>
      </c>
      <c r="G235" s="130"/>
      <c r="H235" s="120"/>
      <c r="I235" s="120"/>
      <c r="J235" s="120">
        <f>SUBTOTAL(9,J210:J234)</f>
        <v>0</v>
      </c>
      <c r="K235" s="87"/>
      <c r="L235" s="88">
        <f>SUBTOTAL(9,L210:L234)</f>
        <v>0</v>
      </c>
    </row>
    <row r="236" spans="1:12" ht="12" thickBot="1" x14ac:dyDescent="0.25">
      <c r="A236" s="1"/>
      <c r="B236" s="121"/>
      <c r="C236" s="122"/>
      <c r="D236" s="122"/>
      <c r="E236" s="122"/>
      <c r="F236" s="122"/>
      <c r="G236" s="123"/>
      <c r="H236" s="124"/>
      <c r="I236" s="125"/>
      <c r="J236" s="124"/>
      <c r="K236" s="77"/>
      <c r="L236" s="77"/>
    </row>
    <row r="237" spans="1:12" x14ac:dyDescent="0.2">
      <c r="A237" s="1" t="s">
        <v>115</v>
      </c>
      <c r="B237" s="106" t="s">
        <v>116</v>
      </c>
      <c r="C237" s="107" t="s">
        <v>279</v>
      </c>
      <c r="D237" s="107"/>
      <c r="E237" s="107"/>
      <c r="F237" s="107" t="s">
        <v>280</v>
      </c>
      <c r="G237" s="126"/>
      <c r="H237" s="108"/>
      <c r="I237" s="108"/>
      <c r="J237" s="108"/>
      <c r="K237" s="82"/>
      <c r="L237" s="83"/>
    </row>
    <row r="238" spans="1:12" ht="22.5" x14ac:dyDescent="0.2">
      <c r="A238" s="1" t="s">
        <v>119</v>
      </c>
      <c r="B238" s="109">
        <v>49</v>
      </c>
      <c r="C238" s="110" t="s">
        <v>281</v>
      </c>
      <c r="D238" s="110"/>
      <c r="E238" s="110" t="s">
        <v>134</v>
      </c>
      <c r="F238" s="80" t="s">
        <v>282</v>
      </c>
      <c r="G238" s="127" t="s">
        <v>181</v>
      </c>
      <c r="H238" s="111">
        <v>73</v>
      </c>
      <c r="I238" s="111"/>
      <c r="J238" s="111" t="str">
        <f>IF(ISNUMBER(I238),ROUND(H238*I238,3),"")</f>
        <v/>
      </c>
      <c r="K238" s="84"/>
      <c r="L238" s="78">
        <f>ROUND(H238*K238,2)</f>
        <v>0</v>
      </c>
    </row>
    <row r="239" spans="1:12" x14ac:dyDescent="0.2">
      <c r="A239" s="1" t="s">
        <v>5</v>
      </c>
      <c r="B239" s="112"/>
      <c r="C239" s="113"/>
      <c r="D239" s="113"/>
      <c r="E239" s="113"/>
      <c r="F239" s="80"/>
      <c r="G239" s="128"/>
      <c r="H239" s="114"/>
      <c r="I239" s="114"/>
      <c r="J239" s="114"/>
      <c r="K239" s="85"/>
      <c r="L239" s="79"/>
    </row>
    <row r="240" spans="1:12" x14ac:dyDescent="0.2">
      <c r="A240" s="1" t="s">
        <v>7</v>
      </c>
      <c r="B240" s="112"/>
      <c r="C240" s="113"/>
      <c r="D240" s="113"/>
      <c r="E240" s="113"/>
      <c r="F240" s="80" t="s">
        <v>283</v>
      </c>
      <c r="G240" s="128"/>
      <c r="H240" s="114"/>
      <c r="I240" s="114"/>
      <c r="J240" s="114"/>
      <c r="K240" s="85"/>
      <c r="L240" s="79"/>
    </row>
    <row r="241" spans="1:12" x14ac:dyDescent="0.2">
      <c r="A241" s="1" t="s">
        <v>8</v>
      </c>
      <c r="B241" s="112"/>
      <c r="C241" s="113"/>
      <c r="D241" s="113"/>
      <c r="E241" s="113"/>
      <c r="F241" s="80" t="s">
        <v>125</v>
      </c>
      <c r="G241" s="128"/>
      <c r="H241" s="114"/>
      <c r="I241" s="114"/>
      <c r="J241" s="114"/>
      <c r="K241" s="85"/>
      <c r="L241" s="79"/>
    </row>
    <row r="242" spans="1:12" ht="22.5" x14ac:dyDescent="0.2">
      <c r="A242" s="1" t="s">
        <v>119</v>
      </c>
      <c r="B242" s="109">
        <v>50</v>
      </c>
      <c r="C242" s="110" t="s">
        <v>284</v>
      </c>
      <c r="D242" s="110"/>
      <c r="E242" s="110" t="s">
        <v>134</v>
      </c>
      <c r="F242" s="80" t="s">
        <v>285</v>
      </c>
      <c r="G242" s="127" t="s">
        <v>181</v>
      </c>
      <c r="H242" s="111">
        <v>5</v>
      </c>
      <c r="I242" s="111"/>
      <c r="J242" s="111" t="str">
        <f>IF(ISNUMBER(I242),ROUND(H242*I242,3),"")</f>
        <v/>
      </c>
      <c r="K242" s="84"/>
      <c r="L242" s="78">
        <f>ROUND(H242*K242,2)</f>
        <v>0</v>
      </c>
    </row>
    <row r="243" spans="1:12" x14ac:dyDescent="0.2">
      <c r="A243" s="1" t="s">
        <v>5</v>
      </c>
      <c r="B243" s="112"/>
      <c r="C243" s="113"/>
      <c r="D243" s="113"/>
      <c r="E243" s="113"/>
      <c r="F243" s="80"/>
      <c r="G243" s="128"/>
      <c r="H243" s="114"/>
      <c r="I243" s="114"/>
      <c r="J243" s="114"/>
      <c r="K243" s="85"/>
      <c r="L243" s="79"/>
    </row>
    <row r="244" spans="1:12" x14ac:dyDescent="0.2">
      <c r="A244" s="1" t="s">
        <v>7</v>
      </c>
      <c r="B244" s="112"/>
      <c r="C244" s="113"/>
      <c r="D244" s="113"/>
      <c r="E244" s="113"/>
      <c r="F244" s="80"/>
      <c r="G244" s="128"/>
      <c r="H244" s="114"/>
      <c r="I244" s="114"/>
      <c r="J244" s="114"/>
      <c r="K244" s="85"/>
      <c r="L244" s="79"/>
    </row>
    <row r="245" spans="1:12" x14ac:dyDescent="0.2">
      <c r="A245" s="1" t="s">
        <v>8</v>
      </c>
      <c r="B245" s="112"/>
      <c r="C245" s="113"/>
      <c r="D245" s="113"/>
      <c r="E245" s="113"/>
      <c r="F245" s="80" t="s">
        <v>125</v>
      </c>
      <c r="G245" s="128"/>
      <c r="H245" s="114"/>
      <c r="I245" s="114"/>
      <c r="J245" s="114"/>
      <c r="K245" s="85"/>
      <c r="L245" s="79"/>
    </row>
    <row r="246" spans="1:12" ht="22.5" x14ac:dyDescent="0.2">
      <c r="A246" s="1" t="s">
        <v>119</v>
      </c>
      <c r="B246" s="109">
        <v>51</v>
      </c>
      <c r="C246" s="110" t="s">
        <v>286</v>
      </c>
      <c r="D246" s="110"/>
      <c r="E246" s="110" t="s">
        <v>134</v>
      </c>
      <c r="F246" s="80" t="s">
        <v>287</v>
      </c>
      <c r="G246" s="127" t="s">
        <v>212</v>
      </c>
      <c r="H246" s="111">
        <v>5</v>
      </c>
      <c r="I246" s="111"/>
      <c r="J246" s="111" t="str">
        <f>IF(ISNUMBER(I246),ROUND(H246*I246,3),"")</f>
        <v/>
      </c>
      <c r="K246" s="84"/>
      <c r="L246" s="78">
        <f>ROUND(H246*K246,2)</f>
        <v>0</v>
      </c>
    </row>
    <row r="247" spans="1:12" x14ac:dyDescent="0.2">
      <c r="A247" s="1" t="s">
        <v>5</v>
      </c>
      <c r="B247" s="112"/>
      <c r="C247" s="113"/>
      <c r="D247" s="113"/>
      <c r="E247" s="113"/>
      <c r="F247" s="80"/>
      <c r="G247" s="128"/>
      <c r="H247" s="114"/>
      <c r="I247" s="114"/>
      <c r="J247" s="114"/>
      <c r="K247" s="85"/>
      <c r="L247" s="79"/>
    </row>
    <row r="248" spans="1:12" x14ac:dyDescent="0.2">
      <c r="A248" s="1" t="s">
        <v>7</v>
      </c>
      <c r="B248" s="112"/>
      <c r="C248" s="113"/>
      <c r="D248" s="113"/>
      <c r="E248" s="113"/>
      <c r="F248" s="80"/>
      <c r="G248" s="128"/>
      <c r="H248" s="114"/>
      <c r="I248" s="114"/>
      <c r="J248" s="114"/>
      <c r="K248" s="85"/>
      <c r="L248" s="79"/>
    </row>
    <row r="249" spans="1:12" x14ac:dyDescent="0.2">
      <c r="A249" s="1" t="s">
        <v>8</v>
      </c>
      <c r="B249" s="112"/>
      <c r="C249" s="113"/>
      <c r="D249" s="113"/>
      <c r="E249" s="113"/>
      <c r="F249" s="80" t="s">
        <v>125</v>
      </c>
      <c r="G249" s="128"/>
      <c r="H249" s="114"/>
      <c r="I249" s="114"/>
      <c r="J249" s="114"/>
      <c r="K249" s="85"/>
      <c r="L249" s="79"/>
    </row>
    <row r="250" spans="1:12" ht="22.5" x14ac:dyDescent="0.2">
      <c r="A250" s="1" t="s">
        <v>119</v>
      </c>
      <c r="B250" s="109">
        <v>52</v>
      </c>
      <c r="C250" s="110" t="s">
        <v>288</v>
      </c>
      <c r="D250" s="110"/>
      <c r="E250" s="110" t="s">
        <v>134</v>
      </c>
      <c r="F250" s="80" t="s">
        <v>289</v>
      </c>
      <c r="G250" s="127" t="s">
        <v>212</v>
      </c>
      <c r="H250" s="111">
        <v>99.3</v>
      </c>
      <c r="I250" s="111"/>
      <c r="J250" s="111" t="str">
        <f>IF(ISNUMBER(I250),ROUND(H250*I250,3),"")</f>
        <v/>
      </c>
      <c r="K250" s="84"/>
      <c r="L250" s="78">
        <f>ROUND(H250*K250,2)</f>
        <v>0</v>
      </c>
    </row>
    <row r="251" spans="1:12" x14ac:dyDescent="0.2">
      <c r="A251" s="1" t="s">
        <v>5</v>
      </c>
      <c r="B251" s="112"/>
      <c r="C251" s="113"/>
      <c r="D251" s="113"/>
      <c r="E251" s="113"/>
      <c r="F251" s="80"/>
      <c r="G251" s="128"/>
      <c r="H251" s="114"/>
      <c r="I251" s="114"/>
      <c r="J251" s="114"/>
      <c r="K251" s="85"/>
      <c r="L251" s="79"/>
    </row>
    <row r="252" spans="1:12" x14ac:dyDescent="0.2">
      <c r="A252" s="1" t="s">
        <v>7</v>
      </c>
      <c r="B252" s="112"/>
      <c r="C252" s="113"/>
      <c r="D252" s="113"/>
      <c r="E252" s="113"/>
      <c r="F252" s="80"/>
      <c r="G252" s="128"/>
      <c r="H252" s="114"/>
      <c r="I252" s="114"/>
      <c r="J252" s="114"/>
      <c r="K252" s="85"/>
      <c r="L252" s="79"/>
    </row>
    <row r="253" spans="1:12" x14ac:dyDescent="0.2">
      <c r="A253" s="1" t="s">
        <v>8</v>
      </c>
      <c r="B253" s="112"/>
      <c r="C253" s="113"/>
      <c r="D253" s="113"/>
      <c r="E253" s="113"/>
      <c r="F253" s="80" t="s">
        <v>125</v>
      </c>
      <c r="G253" s="128"/>
      <c r="H253" s="114"/>
      <c r="I253" s="114"/>
      <c r="J253" s="114"/>
      <c r="K253" s="85"/>
      <c r="L253" s="79"/>
    </row>
    <row r="254" spans="1:12" x14ac:dyDescent="0.2">
      <c r="A254" s="1"/>
      <c r="B254" s="115"/>
      <c r="C254" s="116"/>
      <c r="D254" s="116"/>
      <c r="E254" s="116"/>
      <c r="F254" s="116"/>
      <c r="G254" s="129"/>
      <c r="H254" s="117"/>
      <c r="I254" s="117"/>
      <c r="J254" s="117"/>
      <c r="K254" s="86"/>
      <c r="L254" s="81"/>
    </row>
    <row r="255" spans="1:12" ht="22.5" x14ac:dyDescent="0.2">
      <c r="A255" s="1" t="s">
        <v>101</v>
      </c>
      <c r="B255" s="118"/>
      <c r="C255" s="119" t="s">
        <v>322</v>
      </c>
      <c r="D255" s="119"/>
      <c r="E255" s="119"/>
      <c r="F255" s="119" t="s">
        <v>280</v>
      </c>
      <c r="G255" s="130"/>
      <c r="H255" s="120"/>
      <c r="I255" s="120"/>
      <c r="J255" s="120">
        <f>SUBTOTAL(9,J238:J254)</f>
        <v>0</v>
      </c>
      <c r="K255" s="87"/>
      <c r="L255" s="88">
        <f>SUBTOTAL(9,L238:L254)</f>
        <v>0</v>
      </c>
    </row>
    <row r="256" spans="1:12" ht="12" thickBot="1" x14ac:dyDescent="0.25">
      <c r="A256" s="1"/>
      <c r="B256" s="121"/>
      <c r="C256" s="122"/>
      <c r="D256" s="122"/>
      <c r="E256" s="122"/>
      <c r="F256" s="122"/>
      <c r="G256" s="123"/>
      <c r="H256" s="124"/>
      <c r="I256" s="125"/>
      <c r="J256" s="124"/>
      <c r="K256" s="77"/>
      <c r="L256" s="77"/>
    </row>
    <row r="257" spans="1:12" x14ac:dyDescent="0.2">
      <c r="A257" s="1" t="s">
        <v>115</v>
      </c>
      <c r="B257" s="106" t="s">
        <v>116</v>
      </c>
      <c r="C257" s="107" t="s">
        <v>290</v>
      </c>
      <c r="D257" s="107"/>
      <c r="E257" s="107"/>
      <c r="F257" s="107" t="s">
        <v>291</v>
      </c>
      <c r="G257" s="126"/>
      <c r="H257" s="108"/>
      <c r="I257" s="108"/>
      <c r="J257" s="108"/>
      <c r="K257" s="82"/>
      <c r="L257" s="83"/>
    </row>
    <row r="258" spans="1:12" ht="22.5" x14ac:dyDescent="0.2">
      <c r="A258" s="1" t="s">
        <v>119</v>
      </c>
      <c r="B258" s="109">
        <v>53</v>
      </c>
      <c r="C258" s="110" t="s">
        <v>292</v>
      </c>
      <c r="D258" s="110"/>
      <c r="E258" s="110" t="s">
        <v>134</v>
      </c>
      <c r="F258" s="80" t="s">
        <v>293</v>
      </c>
      <c r="G258" s="127" t="s">
        <v>212</v>
      </c>
      <c r="H258" s="111">
        <v>1028</v>
      </c>
      <c r="I258" s="111"/>
      <c r="J258" s="111" t="str">
        <f>IF(ISNUMBER(I258),ROUND(H258*I258,3),"")</f>
        <v/>
      </c>
      <c r="K258" s="84"/>
      <c r="L258" s="78">
        <f>ROUND(H258*K258,2)</f>
        <v>0</v>
      </c>
    </row>
    <row r="259" spans="1:12" x14ac:dyDescent="0.2">
      <c r="A259" s="1" t="s">
        <v>5</v>
      </c>
      <c r="B259" s="112"/>
      <c r="C259" s="113"/>
      <c r="D259" s="113"/>
      <c r="E259" s="113"/>
      <c r="F259" s="80"/>
      <c r="G259" s="128"/>
      <c r="H259" s="114"/>
      <c r="I259" s="114"/>
      <c r="J259" s="114"/>
      <c r="K259" s="85"/>
      <c r="L259" s="79"/>
    </row>
    <row r="260" spans="1:12" x14ac:dyDescent="0.2">
      <c r="A260" s="1" t="s">
        <v>7</v>
      </c>
      <c r="B260" s="112"/>
      <c r="C260" s="113"/>
      <c r="D260" s="113"/>
      <c r="E260" s="113"/>
      <c r="F260" s="80" t="s">
        <v>294</v>
      </c>
      <c r="G260" s="128"/>
      <c r="H260" s="114"/>
      <c r="I260" s="114"/>
      <c r="J260" s="114"/>
      <c r="K260" s="85"/>
      <c r="L260" s="79"/>
    </row>
    <row r="261" spans="1:12" x14ac:dyDescent="0.2">
      <c r="A261" s="1" t="s">
        <v>8</v>
      </c>
      <c r="B261" s="112"/>
      <c r="C261" s="113"/>
      <c r="D261" s="113"/>
      <c r="E261" s="113"/>
      <c r="F261" s="80" t="s">
        <v>125</v>
      </c>
      <c r="G261" s="128"/>
      <c r="H261" s="114"/>
      <c r="I261" s="114"/>
      <c r="J261" s="114"/>
      <c r="K261" s="85"/>
      <c r="L261" s="79"/>
    </row>
    <row r="262" spans="1:12" ht="22.5" x14ac:dyDescent="0.2">
      <c r="A262" s="1" t="s">
        <v>119</v>
      </c>
      <c r="B262" s="109">
        <v>54</v>
      </c>
      <c r="C262" s="110" t="s">
        <v>295</v>
      </c>
      <c r="D262" s="110"/>
      <c r="E262" s="110" t="s">
        <v>134</v>
      </c>
      <c r="F262" s="80" t="s">
        <v>296</v>
      </c>
      <c r="G262" s="127" t="s">
        <v>147</v>
      </c>
      <c r="H262" s="111">
        <v>108.4</v>
      </c>
      <c r="I262" s="111"/>
      <c r="J262" s="111" t="str">
        <f>IF(ISNUMBER(I262),ROUND(H262*I262,3),"")</f>
        <v/>
      </c>
      <c r="K262" s="84"/>
      <c r="L262" s="78">
        <f>ROUND(H262*K262,2)</f>
        <v>0</v>
      </c>
    </row>
    <row r="263" spans="1:12" x14ac:dyDescent="0.2">
      <c r="A263" s="1" t="s">
        <v>5</v>
      </c>
      <c r="B263" s="112"/>
      <c r="C263" s="113"/>
      <c r="D263" s="113"/>
      <c r="E263" s="113"/>
      <c r="F263" s="80"/>
      <c r="G263" s="128"/>
      <c r="H263" s="114"/>
      <c r="I263" s="114"/>
      <c r="J263" s="114"/>
      <c r="K263" s="85"/>
      <c r="L263" s="79"/>
    </row>
    <row r="264" spans="1:12" x14ac:dyDescent="0.2">
      <c r="A264" s="1" t="s">
        <v>7</v>
      </c>
      <c r="B264" s="112"/>
      <c r="C264" s="113"/>
      <c r="D264" s="113"/>
      <c r="E264" s="113"/>
      <c r="F264" s="80" t="s">
        <v>297</v>
      </c>
      <c r="G264" s="128"/>
      <c r="H264" s="114"/>
      <c r="I264" s="114"/>
      <c r="J264" s="114"/>
      <c r="K264" s="85"/>
      <c r="L264" s="79"/>
    </row>
    <row r="265" spans="1:12" x14ac:dyDescent="0.2">
      <c r="A265" s="1" t="s">
        <v>8</v>
      </c>
      <c r="B265" s="112"/>
      <c r="C265" s="113"/>
      <c r="D265" s="113"/>
      <c r="E265" s="113"/>
      <c r="F265" s="80" t="s">
        <v>125</v>
      </c>
      <c r="G265" s="128"/>
      <c r="H265" s="114"/>
      <c r="I265" s="114"/>
      <c r="J265" s="114"/>
      <c r="K265" s="85"/>
      <c r="L265" s="79"/>
    </row>
    <row r="266" spans="1:12" ht="22.5" x14ac:dyDescent="0.2">
      <c r="A266" s="1" t="s">
        <v>119</v>
      </c>
      <c r="B266" s="109">
        <v>55</v>
      </c>
      <c r="C266" s="110" t="s">
        <v>298</v>
      </c>
      <c r="D266" s="110"/>
      <c r="E266" s="110" t="s">
        <v>134</v>
      </c>
      <c r="F266" s="80" t="s">
        <v>299</v>
      </c>
      <c r="G266" s="127" t="s">
        <v>212</v>
      </c>
      <c r="H266" s="111">
        <v>160</v>
      </c>
      <c r="I266" s="111"/>
      <c r="J266" s="111" t="str">
        <f>IF(ISNUMBER(I266),ROUND(H266*I266,3),"")</f>
        <v/>
      </c>
      <c r="K266" s="84"/>
      <c r="L266" s="78">
        <f>ROUND(H266*K266,2)</f>
        <v>0</v>
      </c>
    </row>
    <row r="267" spans="1:12" x14ac:dyDescent="0.2">
      <c r="A267" s="1" t="s">
        <v>5</v>
      </c>
      <c r="B267" s="112"/>
      <c r="C267" s="113"/>
      <c r="D267" s="113"/>
      <c r="E267" s="113"/>
      <c r="F267" s="80"/>
      <c r="G267" s="128"/>
      <c r="H267" s="114"/>
      <c r="I267" s="114"/>
      <c r="J267" s="114"/>
      <c r="K267" s="85"/>
      <c r="L267" s="79"/>
    </row>
    <row r="268" spans="1:12" x14ac:dyDescent="0.2">
      <c r="A268" s="1" t="s">
        <v>7</v>
      </c>
      <c r="B268" s="112"/>
      <c r="C268" s="113"/>
      <c r="D268" s="113"/>
      <c r="E268" s="113"/>
      <c r="F268" s="80" t="s">
        <v>300</v>
      </c>
      <c r="G268" s="128"/>
      <c r="H268" s="114"/>
      <c r="I268" s="114"/>
      <c r="J268" s="114"/>
      <c r="K268" s="85"/>
      <c r="L268" s="79"/>
    </row>
    <row r="269" spans="1:12" x14ac:dyDescent="0.2">
      <c r="A269" s="1" t="s">
        <v>8</v>
      </c>
      <c r="B269" s="112"/>
      <c r="C269" s="113"/>
      <c r="D269" s="113"/>
      <c r="E269" s="113"/>
      <c r="F269" s="80" t="s">
        <v>125</v>
      </c>
      <c r="G269" s="128"/>
      <c r="H269" s="114"/>
      <c r="I269" s="114"/>
      <c r="J269" s="114"/>
      <c r="K269" s="85"/>
      <c r="L269" s="79"/>
    </row>
    <row r="270" spans="1:12" ht="22.5" x14ac:dyDescent="0.2">
      <c r="A270" s="1" t="s">
        <v>119</v>
      </c>
      <c r="B270" s="109">
        <v>56</v>
      </c>
      <c r="C270" s="110" t="s">
        <v>301</v>
      </c>
      <c r="D270" s="110"/>
      <c r="E270" s="110" t="s">
        <v>134</v>
      </c>
      <c r="F270" s="80" t="s">
        <v>302</v>
      </c>
      <c r="G270" s="127" t="s">
        <v>212</v>
      </c>
      <c r="H270" s="111">
        <v>1024</v>
      </c>
      <c r="I270" s="111"/>
      <c r="J270" s="111" t="str">
        <f>IF(ISNUMBER(I270),ROUND(H270*I270,3),"")</f>
        <v/>
      </c>
      <c r="K270" s="84"/>
      <c r="L270" s="78">
        <f>ROUND(H270*K270,2)</f>
        <v>0</v>
      </c>
    </row>
    <row r="271" spans="1:12" x14ac:dyDescent="0.2">
      <c r="A271" s="1" t="s">
        <v>5</v>
      </c>
      <c r="B271" s="112"/>
      <c r="C271" s="113"/>
      <c r="D271" s="113"/>
      <c r="E271" s="113"/>
      <c r="F271" s="80"/>
      <c r="G271" s="128"/>
      <c r="H271" s="114"/>
      <c r="I271" s="114"/>
      <c r="J271" s="114"/>
      <c r="K271" s="85"/>
      <c r="L271" s="79"/>
    </row>
    <row r="272" spans="1:12" ht="22.5" x14ac:dyDescent="0.2">
      <c r="A272" s="1" t="s">
        <v>7</v>
      </c>
      <c r="B272" s="112"/>
      <c r="C272" s="113"/>
      <c r="D272" s="113"/>
      <c r="E272" s="113"/>
      <c r="F272" s="80" t="s">
        <v>303</v>
      </c>
      <c r="G272" s="128"/>
      <c r="H272" s="114"/>
      <c r="I272" s="114"/>
      <c r="J272" s="114"/>
      <c r="K272" s="85"/>
      <c r="L272" s="79"/>
    </row>
    <row r="273" spans="1:12" x14ac:dyDescent="0.2">
      <c r="A273" s="1" t="s">
        <v>8</v>
      </c>
      <c r="B273" s="112"/>
      <c r="C273" s="113"/>
      <c r="D273" s="113"/>
      <c r="E273" s="113"/>
      <c r="F273" s="80" t="s">
        <v>125</v>
      </c>
      <c r="G273" s="128"/>
      <c r="H273" s="114"/>
      <c r="I273" s="114"/>
      <c r="J273" s="114"/>
      <c r="K273" s="85"/>
      <c r="L273" s="79"/>
    </row>
    <row r="274" spans="1:12" ht="22.5" x14ac:dyDescent="0.2">
      <c r="A274" s="1" t="s">
        <v>119</v>
      </c>
      <c r="B274" s="109">
        <v>57</v>
      </c>
      <c r="C274" s="110" t="s">
        <v>304</v>
      </c>
      <c r="D274" s="110"/>
      <c r="E274" s="110" t="s">
        <v>134</v>
      </c>
      <c r="F274" s="80" t="s">
        <v>305</v>
      </c>
      <c r="G274" s="127" t="s">
        <v>212</v>
      </c>
      <c r="H274" s="111">
        <v>351.5</v>
      </c>
      <c r="I274" s="111"/>
      <c r="J274" s="111" t="str">
        <f>IF(ISNUMBER(I274),ROUND(H274*I274,3),"")</f>
        <v/>
      </c>
      <c r="K274" s="84"/>
      <c r="L274" s="78">
        <f>ROUND(H274*K274,2)</f>
        <v>0</v>
      </c>
    </row>
    <row r="275" spans="1:12" x14ac:dyDescent="0.2">
      <c r="A275" s="1" t="s">
        <v>5</v>
      </c>
      <c r="B275" s="112"/>
      <c r="C275" s="113"/>
      <c r="D275" s="113"/>
      <c r="E275" s="113"/>
      <c r="F275" s="80"/>
      <c r="G275" s="128"/>
      <c r="H275" s="114"/>
      <c r="I275" s="114"/>
      <c r="J275" s="114"/>
      <c r="K275" s="85"/>
      <c r="L275" s="79"/>
    </row>
    <row r="276" spans="1:12" ht="22.5" x14ac:dyDescent="0.2">
      <c r="A276" s="1" t="s">
        <v>7</v>
      </c>
      <c r="B276" s="112"/>
      <c r="C276" s="113"/>
      <c r="D276" s="113"/>
      <c r="E276" s="113"/>
      <c r="F276" s="80" t="s">
        <v>306</v>
      </c>
      <c r="G276" s="128"/>
      <c r="H276" s="114"/>
      <c r="I276" s="114"/>
      <c r="J276" s="114"/>
      <c r="K276" s="85"/>
      <c r="L276" s="79"/>
    </row>
    <row r="277" spans="1:12" x14ac:dyDescent="0.2">
      <c r="A277" s="1" t="s">
        <v>8</v>
      </c>
      <c r="B277" s="112"/>
      <c r="C277" s="113"/>
      <c r="D277" s="113"/>
      <c r="E277" s="113"/>
      <c r="F277" s="80" t="s">
        <v>125</v>
      </c>
      <c r="G277" s="128"/>
      <c r="H277" s="114"/>
      <c r="I277" s="114"/>
      <c r="J277" s="114"/>
      <c r="K277" s="85"/>
      <c r="L277" s="79"/>
    </row>
    <row r="278" spans="1:12" ht="22.5" x14ac:dyDescent="0.2">
      <c r="A278" s="1" t="s">
        <v>119</v>
      </c>
      <c r="B278" s="109">
        <v>58</v>
      </c>
      <c r="C278" s="110" t="s">
        <v>307</v>
      </c>
      <c r="D278" s="110"/>
      <c r="E278" s="110" t="s">
        <v>134</v>
      </c>
      <c r="F278" s="80" t="s">
        <v>308</v>
      </c>
      <c r="G278" s="127" t="s">
        <v>212</v>
      </c>
      <c r="H278" s="111">
        <v>480</v>
      </c>
      <c r="I278" s="111"/>
      <c r="J278" s="111" t="str">
        <f>IF(ISNUMBER(I278),ROUND(H278*I278,3),"")</f>
        <v/>
      </c>
      <c r="K278" s="84"/>
      <c r="L278" s="78">
        <f>ROUND(H278*K278,2)</f>
        <v>0</v>
      </c>
    </row>
    <row r="279" spans="1:12" x14ac:dyDescent="0.2">
      <c r="A279" s="1" t="s">
        <v>5</v>
      </c>
      <c r="B279" s="112"/>
      <c r="C279" s="113"/>
      <c r="D279" s="113"/>
      <c r="E279" s="113"/>
      <c r="F279" s="80"/>
      <c r="G279" s="128"/>
      <c r="H279" s="114"/>
      <c r="I279" s="114"/>
      <c r="J279" s="114"/>
      <c r="K279" s="85"/>
      <c r="L279" s="79"/>
    </row>
    <row r="280" spans="1:12" x14ac:dyDescent="0.2">
      <c r="A280" s="1" t="s">
        <v>7</v>
      </c>
      <c r="B280" s="112"/>
      <c r="C280" s="113"/>
      <c r="D280" s="113"/>
      <c r="E280" s="113"/>
      <c r="F280" s="80" t="s">
        <v>309</v>
      </c>
      <c r="G280" s="128"/>
      <c r="H280" s="114"/>
      <c r="I280" s="114"/>
      <c r="J280" s="114"/>
      <c r="K280" s="85"/>
      <c r="L280" s="79"/>
    </row>
    <row r="281" spans="1:12" x14ac:dyDescent="0.2">
      <c r="A281" s="1" t="s">
        <v>8</v>
      </c>
      <c r="B281" s="112"/>
      <c r="C281" s="113"/>
      <c r="D281" s="113"/>
      <c r="E281" s="113"/>
      <c r="F281" s="80" t="s">
        <v>125</v>
      </c>
      <c r="G281" s="128"/>
      <c r="H281" s="114"/>
      <c r="I281" s="114"/>
      <c r="J281" s="114"/>
      <c r="K281" s="85"/>
      <c r="L281" s="79"/>
    </row>
    <row r="282" spans="1:12" ht="22.5" x14ac:dyDescent="0.2">
      <c r="A282" s="1" t="s">
        <v>119</v>
      </c>
      <c r="B282" s="109">
        <v>59</v>
      </c>
      <c r="C282" s="110" t="s">
        <v>310</v>
      </c>
      <c r="D282" s="110"/>
      <c r="E282" s="110" t="s">
        <v>134</v>
      </c>
      <c r="F282" s="80" t="s">
        <v>311</v>
      </c>
      <c r="G282" s="127" t="s">
        <v>181</v>
      </c>
      <c r="H282" s="111">
        <v>1</v>
      </c>
      <c r="I282" s="111"/>
      <c r="J282" s="111" t="str">
        <f>IF(ISNUMBER(I282),ROUND(H282*I282,3),"")</f>
        <v/>
      </c>
      <c r="K282" s="84"/>
      <c r="L282" s="78">
        <f>ROUND(H282*K282,2)</f>
        <v>0</v>
      </c>
    </row>
    <row r="283" spans="1:12" x14ac:dyDescent="0.2">
      <c r="A283" s="1" t="s">
        <v>5</v>
      </c>
      <c r="B283" s="112"/>
      <c r="C283" s="113"/>
      <c r="D283" s="113"/>
      <c r="E283" s="113"/>
      <c r="F283" s="80"/>
      <c r="G283" s="128"/>
      <c r="H283" s="114"/>
      <c r="I283" s="114"/>
      <c r="J283" s="114"/>
      <c r="K283" s="85"/>
      <c r="L283" s="79"/>
    </row>
    <row r="284" spans="1:12" x14ac:dyDescent="0.2">
      <c r="A284" s="1" t="s">
        <v>7</v>
      </c>
      <c r="B284" s="112"/>
      <c r="C284" s="113"/>
      <c r="D284" s="113"/>
      <c r="E284" s="113"/>
      <c r="F284" s="80"/>
      <c r="G284" s="128"/>
      <c r="H284" s="114"/>
      <c r="I284" s="114"/>
      <c r="J284" s="114"/>
      <c r="K284" s="85"/>
      <c r="L284" s="79"/>
    </row>
    <row r="285" spans="1:12" x14ac:dyDescent="0.2">
      <c r="A285" s="1" t="s">
        <v>8</v>
      </c>
      <c r="B285" s="112"/>
      <c r="C285" s="113"/>
      <c r="D285" s="113"/>
      <c r="E285" s="113"/>
      <c r="F285" s="80" t="s">
        <v>125</v>
      </c>
      <c r="G285" s="128"/>
      <c r="H285" s="114"/>
      <c r="I285" s="114"/>
      <c r="J285" s="114"/>
      <c r="K285" s="85"/>
      <c r="L285" s="79"/>
    </row>
    <row r="286" spans="1:12" ht="22.5" x14ac:dyDescent="0.2">
      <c r="A286" s="1" t="s">
        <v>119</v>
      </c>
      <c r="B286" s="109">
        <v>60</v>
      </c>
      <c r="C286" s="110" t="s">
        <v>312</v>
      </c>
      <c r="D286" s="110"/>
      <c r="E286" s="110" t="s">
        <v>134</v>
      </c>
      <c r="F286" s="80" t="s">
        <v>313</v>
      </c>
      <c r="G286" s="127" t="s">
        <v>212</v>
      </c>
      <c r="H286" s="111">
        <v>1484</v>
      </c>
      <c r="I286" s="111"/>
      <c r="J286" s="111" t="str">
        <f>IF(ISNUMBER(I286),ROUND(H286*I286,3),"")</f>
        <v/>
      </c>
      <c r="K286" s="84"/>
      <c r="L286" s="78">
        <f>ROUND(H286*K286,2)</f>
        <v>0</v>
      </c>
    </row>
    <row r="287" spans="1:12" x14ac:dyDescent="0.2">
      <c r="A287" s="1" t="s">
        <v>5</v>
      </c>
      <c r="B287" s="112"/>
      <c r="C287" s="113"/>
      <c r="D287" s="113"/>
      <c r="E287" s="113"/>
      <c r="F287" s="80"/>
      <c r="G287" s="128"/>
      <c r="H287" s="114"/>
      <c r="I287" s="114"/>
      <c r="J287" s="114"/>
      <c r="K287" s="85"/>
      <c r="L287" s="79"/>
    </row>
    <row r="288" spans="1:12" x14ac:dyDescent="0.2">
      <c r="A288" s="1" t="s">
        <v>7</v>
      </c>
      <c r="B288" s="112"/>
      <c r="C288" s="113"/>
      <c r="D288" s="113"/>
      <c r="E288" s="113"/>
      <c r="F288" s="80" t="s">
        <v>314</v>
      </c>
      <c r="G288" s="128"/>
      <c r="H288" s="114"/>
      <c r="I288" s="114"/>
      <c r="J288" s="114"/>
      <c r="K288" s="85"/>
      <c r="L288" s="79"/>
    </row>
    <row r="289" spans="1:12" x14ac:dyDescent="0.2">
      <c r="A289" s="1" t="s">
        <v>8</v>
      </c>
      <c r="B289" s="112"/>
      <c r="C289" s="113"/>
      <c r="D289" s="113"/>
      <c r="E289" s="113"/>
      <c r="F289" s="80" t="s">
        <v>125</v>
      </c>
      <c r="G289" s="128"/>
      <c r="H289" s="114"/>
      <c r="I289" s="114"/>
      <c r="J289" s="114"/>
      <c r="K289" s="85"/>
      <c r="L289" s="79"/>
    </row>
    <row r="290" spans="1:12" x14ac:dyDescent="0.2">
      <c r="A290" s="1"/>
      <c r="B290" s="131"/>
      <c r="C290" s="132"/>
      <c r="D290" s="132"/>
      <c r="E290" s="132"/>
      <c r="F290" s="132"/>
      <c r="G290" s="133"/>
      <c r="H290" s="134"/>
      <c r="I290" s="134"/>
      <c r="J290" s="134"/>
      <c r="K290" s="90"/>
      <c r="L290" s="91"/>
    </row>
    <row r="291" spans="1:12" ht="22.5" x14ac:dyDescent="0.2">
      <c r="A291" s="1" t="s">
        <v>101</v>
      </c>
      <c r="B291" s="118"/>
      <c r="C291" s="119" t="s">
        <v>323</v>
      </c>
      <c r="D291" s="119"/>
      <c r="E291" s="119"/>
      <c r="F291" s="119" t="s">
        <v>291</v>
      </c>
      <c r="G291" s="130"/>
      <c r="H291" s="120"/>
      <c r="I291" s="120"/>
      <c r="J291" s="120">
        <f>SUBTOTAL(9,J258:J290)</f>
        <v>0</v>
      </c>
      <c r="K291" s="87"/>
      <c r="L291" s="88">
        <f>SUBTOTAL(9,L258:L290)</f>
        <v>0</v>
      </c>
    </row>
    <row r="292" spans="1:12" x14ac:dyDescent="0.2">
      <c r="A292" s="1"/>
      <c r="B292" s="135"/>
      <c r="C292" s="136"/>
      <c r="D292" s="136"/>
      <c r="E292" s="136"/>
      <c r="F292" s="136"/>
      <c r="G292" s="137"/>
      <c r="H292" s="138"/>
      <c r="I292" s="139"/>
      <c r="J292" s="138"/>
      <c r="K292" s="89"/>
      <c r="L292" s="89"/>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9"/>
      <c r="E1107" s="145"/>
      <c r="F1107" s="145"/>
      <c r="G1107" s="146"/>
      <c r="H1107" s="147"/>
      <c r="I1107" s="148"/>
      <c r="J1107" s="147"/>
      <c r="K1107" s="74"/>
      <c r="L1107" s="75"/>
    </row>
    <row r="1108" spans="3:12" x14ac:dyDescent="0.2">
      <c r="K1108" s="63"/>
    </row>
  </sheetData>
  <sheetProtection formatCells="0" formatColumns="0" formatRows="0" insertColumns="0" insertRows="0" deleteColumns="0" deleteRows="0" sort="0" autoFilter="0"/>
  <autoFilter ref="A10:L29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81" min="1" max="11" man="1"/>
    <brk id="128" min="1" max="11" man="1"/>
    <brk id="169" min="1" max="11" man="1"/>
    <brk id="208" min="1" max="11" man="1"/>
    <brk id="25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2019-03-14T16:21:28Z</cp:lastPrinted>
  <dcterms:created xsi:type="dcterms:W3CDTF">2015-03-16T09:47:49Z</dcterms:created>
  <dcterms:modified xsi:type="dcterms:W3CDTF">2019-06-17T08:11:25Z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d:\pw_data\michal.mecl\</vt:lpwstr>
  </property>
</Properties>
</file>